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\Desktop\"/>
    </mc:Choice>
  </mc:AlternateContent>
  <bookViews>
    <workbookView xWindow="0" yWindow="0" windowWidth="0" windowHeight="0"/>
  </bookViews>
  <sheets>
    <sheet name="Rekapitulace stavby" sheetId="1" r:id="rId1"/>
    <sheet name="VRN-00 - Vedlejší rozpočt..." sheetId="2" r:id="rId2"/>
    <sheet name="SO-01.1 - Nová splašková ..." sheetId="3" r:id="rId3"/>
    <sheet name="SO-01.2 - Stávající dešťo..." sheetId="4" r:id="rId4"/>
    <sheet name="SO-02 - Vodovod" sheetId="5" r:id="rId5"/>
    <sheet name="SO-06 - Obnova povrchu si..." sheetId="6" r:id="rId6"/>
    <sheet name="SO-01.1.2 - Kanalizační p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'VRN-00 - Vedlejší rozpočt...'!$C$88:$K$115</definedName>
    <definedName name="_xlnm.Print_Area" localSheetId="1">'VRN-00 - Vedlejší rozpočt...'!$C$4:$J$41,'VRN-00 - Vedlejší rozpočt...'!$C$47:$J$68,'VRN-00 - Vedlejší rozpočt...'!$C$74:$K$115</definedName>
    <definedName name="_xlnm.Print_Titles" localSheetId="1">'VRN-00 - Vedlejší rozpočt...'!$88:$88</definedName>
    <definedName name="_xlnm._FilterDatabase" localSheetId="2" hidden="1">'SO-01.1 - Nová splašková ...'!$C$97:$K$478</definedName>
    <definedName name="_xlnm.Print_Area" localSheetId="2">'SO-01.1 - Nová splašková ...'!$C$4:$J$41,'SO-01.1 - Nová splašková ...'!$C$47:$J$77,'SO-01.1 - Nová splašková ...'!$C$83:$K$478</definedName>
    <definedName name="_xlnm.Print_Titles" localSheetId="2">'SO-01.1 - Nová splašková ...'!$97:$97</definedName>
    <definedName name="_xlnm._FilterDatabase" localSheetId="3" hidden="1">'SO-01.2 - Stávající dešťo...'!$C$91:$K$351</definedName>
    <definedName name="_xlnm.Print_Area" localSheetId="3">'SO-01.2 - Stávající dešťo...'!$C$4:$J$41,'SO-01.2 - Stávající dešťo...'!$C$47:$J$71,'SO-01.2 - Stávající dešťo...'!$C$77:$K$351</definedName>
    <definedName name="_xlnm.Print_Titles" localSheetId="3">'SO-01.2 - Stávající dešťo...'!$91:$91</definedName>
    <definedName name="_xlnm._FilterDatabase" localSheetId="4" hidden="1">'SO-02 - Vodovod'!$C$94:$K$486</definedName>
    <definedName name="_xlnm.Print_Area" localSheetId="4">'SO-02 - Vodovod'!$C$4:$J$41,'SO-02 - Vodovod'!$C$47:$J$74,'SO-02 - Vodovod'!$C$80:$K$486</definedName>
    <definedName name="_xlnm.Print_Titles" localSheetId="4">'SO-02 - Vodovod'!$94:$94</definedName>
    <definedName name="_xlnm._FilterDatabase" localSheetId="5" hidden="1">'SO-06 - Obnova povrchu si...'!$C$90:$K$139</definedName>
    <definedName name="_xlnm.Print_Area" localSheetId="5">'SO-06 - Obnova povrchu si...'!$C$4:$J$41,'SO-06 - Obnova povrchu si...'!$C$47:$J$70,'SO-06 - Obnova povrchu si...'!$C$76:$K$139</definedName>
    <definedName name="_xlnm.Print_Titles" localSheetId="5">'SO-06 - Obnova povrchu si...'!$90:$90</definedName>
    <definedName name="_xlnm._FilterDatabase" localSheetId="6" hidden="1">'SO-01.1.2 - Kanalizační p...'!$C$93:$K$238</definedName>
    <definedName name="_xlnm.Print_Area" localSheetId="6">'SO-01.1.2 - Kanalizační p...'!$C$4:$J$41,'SO-01.1.2 - Kanalizační p...'!$C$47:$J$73,'SO-01.1.2 - Kanalizační p...'!$C$79:$K$238</definedName>
    <definedName name="_xlnm.Print_Titles" localSheetId="6">'SO-01.1.2 - Kanalizační p...'!$93:$93</definedName>
    <definedName name="_xlnm.Print_Area" localSheetId="7">'Seznam figur'!$C$4:$G$255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9"/>
  <c r="J38"/>
  <c i="1" r="AY61"/>
  <c i="7" r="J37"/>
  <c i="1" r="AX61"/>
  <c i="7" r="BI237"/>
  <c r="BH237"/>
  <c r="BG237"/>
  <c r="BF237"/>
  <c r="T237"/>
  <c r="T236"/>
  <c r="R237"/>
  <c r="R236"/>
  <c r="P237"/>
  <c r="P236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59"/>
  <c r="J19"/>
  <c r="J14"/>
  <c r="J88"/>
  <c r="E7"/>
  <c r="E50"/>
  <c i="6" r="J39"/>
  <c r="J38"/>
  <c i="1" r="AY60"/>
  <c i="6" r="J37"/>
  <c i="1" r="AX60"/>
  <c i="6" r="BI138"/>
  <c r="BH138"/>
  <c r="BG138"/>
  <c r="BF138"/>
  <c r="T138"/>
  <c r="T137"/>
  <c r="R138"/>
  <c r="R137"/>
  <c r="P138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5" r="J39"/>
  <c r="J38"/>
  <c i="1" r="AY59"/>
  <c i="5" r="J37"/>
  <c i="1" r="AX59"/>
  <c i="5"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6"/>
  <c r="BH476"/>
  <c r="BG476"/>
  <c r="BF476"/>
  <c r="T476"/>
  <c r="T475"/>
  <c r="R476"/>
  <c r="R475"/>
  <c r="P476"/>
  <c r="P475"/>
  <c r="BI472"/>
  <c r="BH472"/>
  <c r="BG472"/>
  <c r="BF472"/>
  <c r="T472"/>
  <c r="R472"/>
  <c r="P472"/>
  <c r="BI467"/>
  <c r="BH467"/>
  <c r="BG467"/>
  <c r="BF467"/>
  <c r="T467"/>
  <c r="R467"/>
  <c r="P467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19"/>
  <c r="BH219"/>
  <c r="BG219"/>
  <c r="BF219"/>
  <c r="T219"/>
  <c r="R219"/>
  <c r="P219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4" r="J39"/>
  <c r="J38"/>
  <c i="1" r="AY58"/>
  <c i="4" r="J37"/>
  <c i="1" r="AX58"/>
  <c i="4"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T337"/>
  <c r="R338"/>
  <c r="R337"/>
  <c r="P338"/>
  <c r="P337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202"/>
  <c r="BH202"/>
  <c r="BG202"/>
  <c r="BF202"/>
  <c r="T202"/>
  <c r="R202"/>
  <c r="P202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56"/>
  <c r="E7"/>
  <c r="E80"/>
  <c i="3" r="J39"/>
  <c r="J38"/>
  <c i="1" r="AY57"/>
  <c i="3" r="J37"/>
  <c i="1" r="AX57"/>
  <c i="3" r="BI476"/>
  <c r="BH476"/>
  <c r="BG476"/>
  <c r="BF476"/>
  <c r="T476"/>
  <c r="T475"/>
  <c r="T474"/>
  <c r="R476"/>
  <c r="R475"/>
  <c r="R474"/>
  <c r="P476"/>
  <c r="P475"/>
  <c r="P474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2"/>
  <c r="BH462"/>
  <c r="BG462"/>
  <c r="BF462"/>
  <c r="T462"/>
  <c r="R462"/>
  <c r="P462"/>
  <c r="BI458"/>
  <c r="BH458"/>
  <c r="BG458"/>
  <c r="BF458"/>
  <c r="T458"/>
  <c r="T457"/>
  <c r="R458"/>
  <c r="R457"/>
  <c r="P458"/>
  <c r="P457"/>
  <c r="BI454"/>
  <c r="BH454"/>
  <c r="BG454"/>
  <c r="BF454"/>
  <c r="T454"/>
  <c r="R454"/>
  <c r="P454"/>
  <c r="BI449"/>
  <c r="BH449"/>
  <c r="BG449"/>
  <c r="BF449"/>
  <c r="T449"/>
  <c r="R449"/>
  <c r="P449"/>
  <c r="BI442"/>
  <c r="BH442"/>
  <c r="BG442"/>
  <c r="BF442"/>
  <c r="T442"/>
  <c r="R442"/>
  <c r="P442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59"/>
  <c r="J19"/>
  <c r="J14"/>
  <c r="J56"/>
  <c r="E7"/>
  <c r="E86"/>
  <c i="2" r="J39"/>
  <c r="J38"/>
  <c i="1" r="AY56"/>
  <c i="2" r="J37"/>
  <c i="1" r="AX56"/>
  <c i="2" r="BI114"/>
  <c r="BH114"/>
  <c r="BG114"/>
  <c r="BF114"/>
  <c r="T114"/>
  <c r="T113"/>
  <c r="R114"/>
  <c r="R113"/>
  <c r="P114"/>
  <c r="P113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1" r="L50"/>
  <c r="AM50"/>
  <c r="AM49"/>
  <c r="L49"/>
  <c r="AM47"/>
  <c r="L47"/>
  <c r="L45"/>
  <c r="L44"/>
  <c i="2" r="BK106"/>
  <c i="3" r="BK193"/>
  <c r="J168"/>
  <c r="J248"/>
  <c r="BK101"/>
  <c i="4" r="J270"/>
  <c r="BK160"/>
  <c r="J306"/>
  <c r="BK187"/>
  <c i="5" r="BK335"/>
  <c r="BK317"/>
  <c r="BK233"/>
  <c r="BK343"/>
  <c r="J280"/>
  <c i="7" r="BK125"/>
  <c r="BK233"/>
  <c r="J169"/>
  <c i="2" r="BK114"/>
  <c i="3" r="BK469"/>
  <c r="BK375"/>
  <c r="J217"/>
  <c r="J134"/>
  <c r="BK233"/>
  <c r="BK228"/>
  <c r="BK308"/>
  <c r="BK405"/>
  <c i="4" r="BK329"/>
  <c r="BK260"/>
  <c r="J187"/>
  <c r="BK98"/>
  <c r="J295"/>
  <c r="J203"/>
  <c r="BK274"/>
  <c r="J95"/>
  <c i="5" r="J172"/>
  <c r="BK389"/>
  <c r="BK296"/>
  <c r="BK274"/>
  <c r="BK280"/>
  <c r="J288"/>
  <c r="J335"/>
  <c i="6" r="J113"/>
  <c i="7" r="J157"/>
  <c r="J150"/>
  <c r="J189"/>
  <c i="2" r="J114"/>
  <c i="3" r="BK458"/>
  <c r="J283"/>
  <c r="BK472"/>
  <c r="BK360"/>
  <c r="BK156"/>
  <c r="BK184"/>
  <c r="BK372"/>
  <c r="J313"/>
  <c r="J402"/>
  <c r="J190"/>
  <c i="4" r="BK312"/>
  <c r="BK178"/>
  <c r="BK350"/>
  <c r="J104"/>
  <c i="5" r="J383"/>
  <c r="BK428"/>
  <c r="BK386"/>
  <c r="J123"/>
  <c r="J409"/>
  <c r="J345"/>
  <c r="J276"/>
  <c i="6" r="J126"/>
  <c i="7" r="BK182"/>
  <c r="BK173"/>
  <c i="2" r="J108"/>
  <c i="4" r="BK129"/>
  <c i="5" r="BK345"/>
  <c r="J480"/>
  <c r="J391"/>
  <c r="J237"/>
  <c r="BK98"/>
  <c r="J357"/>
  <c r="BK159"/>
  <c r="J164"/>
  <c i="6" r="J110"/>
  <c i="7" r="J125"/>
  <c i="3" r="BK300"/>
  <c r="BK199"/>
  <c r="J423"/>
  <c r="BK277"/>
  <c i="4" r="BK101"/>
  <c r="J260"/>
  <c r="J126"/>
  <c r="J123"/>
  <c i="2" r="J101"/>
  <c i="3" r="J125"/>
  <c r="BK348"/>
  <c r="J372"/>
  <c r="BK313"/>
  <c r="BK257"/>
  <c i="4" r="J289"/>
  <c r="J248"/>
  <c i="5" r="BK447"/>
  <c r="BK383"/>
  <c r="J206"/>
  <c r="BK206"/>
  <c i="7" r="BK134"/>
  <c r="BK97"/>
  <c i="3" r="J417"/>
  <c r="J140"/>
  <c r="BK392"/>
  <c r="J253"/>
  <c r="BK112"/>
  <c r="J392"/>
  <c r="J267"/>
  <c r="BK267"/>
  <c i="4" r="J267"/>
  <c r="BK287"/>
  <c r="BK222"/>
  <c r="J202"/>
  <c r="J326"/>
  <c r="BK225"/>
  <c r="BK110"/>
  <c r="J160"/>
  <c i="5" r="J444"/>
  <c r="BK393"/>
  <c r="BK133"/>
  <c r="BK417"/>
  <c r="J332"/>
  <c r="J130"/>
  <c r="BK113"/>
  <c i="7" r="J233"/>
  <c r="J100"/>
  <c i="2" r="BK101"/>
  <c i="3" r="BK240"/>
  <c r="BK417"/>
  <c r="J387"/>
  <c r="BK262"/>
  <c i="4" r="J239"/>
  <c r="BK138"/>
  <c r="BK325"/>
  <c r="BK144"/>
  <c i="5" r="J274"/>
  <c r="BK226"/>
  <c r="BK291"/>
  <c r="BK377"/>
  <c i="6" r="BK106"/>
  <c i="7" r="BK228"/>
  <c r="J144"/>
  <c r="J128"/>
  <c r="J107"/>
  <c i="2" r="BK99"/>
  <c i="3" r="BK402"/>
  <c r="J187"/>
  <c r="BK128"/>
  <c r="BK143"/>
  <c r="BK178"/>
  <c r="J222"/>
  <c r="BK217"/>
  <c i="4" r="J274"/>
  <c r="J209"/>
  <c r="BK114"/>
  <c r="BK320"/>
  <c r="BK169"/>
  <c r="J178"/>
  <c r="BK132"/>
  <c i="5" r="J340"/>
  <c r="BK412"/>
  <c r="BK172"/>
  <c r="J246"/>
  <c r="J257"/>
  <c r="BK422"/>
  <c r="BK237"/>
  <c r="J296"/>
  <c i="6" r="J132"/>
  <c i="7" r="BK204"/>
  <c r="BK147"/>
  <c r="J110"/>
  <c r="BK169"/>
  <c i="2" r="BK97"/>
  <c i="3" r="BK436"/>
  <c r="BK222"/>
  <c r="J137"/>
  <c r="BK119"/>
  <c r="J193"/>
  <c r="BK449"/>
  <c r="J101"/>
  <c r="J322"/>
  <c r="J246"/>
  <c r="BK414"/>
  <c r="BK246"/>
  <c i="4" r="BK295"/>
  <c r="BK107"/>
  <c r="BK193"/>
  <c r="J98"/>
  <c i="5" r="J330"/>
  <c r="J396"/>
  <c r="BK328"/>
  <c r="J315"/>
  <c r="BK298"/>
  <c r="J476"/>
  <c r="J380"/>
  <c r="J311"/>
  <c i="6" r="J99"/>
  <c i="7" r="J228"/>
  <c r="BK212"/>
  <c i="2" r="J99"/>
  <c i="3" r="J352"/>
  <c i="5" r="BK437"/>
  <c r="J454"/>
  <c r="BK357"/>
  <c r="J120"/>
  <c r="BK181"/>
  <c r="J417"/>
  <c r="BK396"/>
  <c r="BK156"/>
  <c i="7" r="BK185"/>
  <c i="3" r="J442"/>
  <c r="J112"/>
  <c r="BK327"/>
  <c r="BK377"/>
  <c r="J420"/>
  <c i="4" r="J315"/>
  <c r="BK181"/>
  <c r="J181"/>
  <c i="5" r="J377"/>
  <c i="3" r="BK420"/>
  <c r="BK173"/>
  <c r="J107"/>
  <c r="J458"/>
  <c r="J257"/>
  <c i="4" r="BK141"/>
  <c r="J234"/>
  <c r="J163"/>
  <c i="5" r="J403"/>
  <c r="J319"/>
  <c r="BK126"/>
  <c i="7" r="J147"/>
  <c r="J182"/>
  <c i="3" r="BK356"/>
  <c r="J196"/>
  <c r="J469"/>
  <c r="BK364"/>
  <c r="BK116"/>
  <c r="J300"/>
  <c r="BK467"/>
  <c i="4" r="J350"/>
  <c r="J280"/>
  <c r="BK212"/>
  <c r="J300"/>
  <c r="J156"/>
  <c r="BK245"/>
  <c i="5" r="J302"/>
  <c r="BK325"/>
  <c r="BK311"/>
  <c r="J192"/>
  <c i="6" r="BK94"/>
  <c i="7" r="BK160"/>
  <c r="BK178"/>
  <c i="3" r="J383"/>
  <c r="J156"/>
  <c r="J230"/>
  <c r="J426"/>
  <c r="J269"/>
  <c i="4" r="BK347"/>
  <c r="J225"/>
  <c r="J292"/>
  <c r="J218"/>
  <c r="BK123"/>
  <c i="5" r="BK483"/>
  <c r="J415"/>
  <c r="BK351"/>
  <c r="J285"/>
  <c r="J178"/>
  <c i="6" r="BK110"/>
  <c i="7" r="J220"/>
  <c r="BK119"/>
  <c r="J185"/>
  <c i="2" r="BK96"/>
  <c i="3" r="BK423"/>
  <c r="J287"/>
  <c r="J162"/>
  <c r="BK387"/>
  <c r="BK181"/>
  <c r="J462"/>
  <c r="BK411"/>
  <c r="BK272"/>
  <c i="4" r="BK289"/>
  <c r="BK218"/>
  <c r="J144"/>
  <c r="BK322"/>
  <c r="BK242"/>
  <c r="J120"/>
  <c r="J212"/>
  <c r="J153"/>
  <c i="5" r="J440"/>
  <c r="J437"/>
  <c r="BK332"/>
  <c r="BK213"/>
  <c r="BK142"/>
  <c r="BK150"/>
  <c r="J153"/>
  <c r="BK398"/>
  <c r="J139"/>
  <c i="6" r="J129"/>
  <c r="J94"/>
  <c i="7" r="BK220"/>
  <c r="BK208"/>
  <c r="J140"/>
  <c i="2" r="BK108"/>
  <c i="3" r="BK317"/>
  <c r="J171"/>
  <c r="J178"/>
  <c r="BK168"/>
  <c r="J467"/>
  <c r="J236"/>
  <c r="BK408"/>
  <c r="BK230"/>
  <c r="J432"/>
  <c r="BK269"/>
  <c i="4" r="J284"/>
  <c r="J166"/>
  <c r="J220"/>
  <c i="5" r="J472"/>
  <c r="BK476"/>
  <c r="BK369"/>
  <c r="BK169"/>
  <c r="J159"/>
  <c r="J142"/>
  <c r="J150"/>
  <c r="J136"/>
  <c r="J98"/>
  <c i="6" r="BK102"/>
  <c i="7" r="BK114"/>
  <c r="J216"/>
  <c r="J208"/>
  <c r="J104"/>
  <c i="2" r="F36"/>
  <c i="5" r="BK257"/>
  <c r="J253"/>
  <c r="J451"/>
  <c r="J104"/>
  <c i="6" r="BK124"/>
  <c i="2" r="J94"/>
  <c i="3" r="BK429"/>
  <c r="BK352"/>
  <c r="BK476"/>
  <c r="BK253"/>
  <c i="4" r="BK300"/>
  <c i="5" r="BK454"/>
  <c r="J398"/>
  <c r="J321"/>
  <c i="3" r="BK305"/>
  <c r="BK196"/>
  <c r="J333"/>
  <c r="BK335"/>
  <c i="4" r="J345"/>
  <c r="BK215"/>
  <c r="J175"/>
  <c i="5" r="J431"/>
  <c r="BK117"/>
  <c r="BK197"/>
  <c r="BK323"/>
  <c i="6" r="J106"/>
  <c i="7" r="J166"/>
  <c i="3" r="J381"/>
  <c r="J338"/>
  <c r="BK131"/>
  <c r="J116"/>
  <c r="BK165"/>
  <c r="BK159"/>
  <c r="BK140"/>
  <c r="J317"/>
  <c r="BK236"/>
  <c r="J280"/>
  <c i="4" r="BK270"/>
  <c r="J332"/>
  <c r="BK172"/>
  <c r="BK317"/>
  <c r="BK326"/>
  <c r="J256"/>
  <c r="BK209"/>
  <c r="J101"/>
  <c i="5" r="J485"/>
  <c r="BK229"/>
  <c r="J229"/>
  <c r="J226"/>
  <c r="J169"/>
  <c r="J483"/>
  <c r="J219"/>
  <c r="J272"/>
  <c i="6" r="BK120"/>
  <c i="7" r="BK128"/>
  <c r="J193"/>
  <c i="3" r="BK343"/>
  <c r="J181"/>
  <c r="BK248"/>
  <c r="J243"/>
  <c r="BK454"/>
  <c i="4" r="J297"/>
  <c r="BK345"/>
  <c r="BK251"/>
  <c r="J251"/>
  <c i="5" r="BK431"/>
  <c r="J447"/>
  <c r="BK139"/>
  <c r="J267"/>
  <c r="BK403"/>
  <c r="BK260"/>
  <c i="6" r="BK117"/>
  <c r="J120"/>
  <c i="7" r="J131"/>
  <c r="J212"/>
  <c r="BK196"/>
  <c r="J97"/>
  <c i="1" r="AS55"/>
  <c i="3" r="J449"/>
  <c r="BK290"/>
  <c r="BK322"/>
  <c r="J119"/>
  <c r="J184"/>
  <c r="J290"/>
  <c i="4" r="BK303"/>
  <c r="BK229"/>
  <c r="BK153"/>
  <c r="BK277"/>
  <c r="J309"/>
  <c r="J132"/>
  <c r="J172"/>
  <c i="5" r="J460"/>
  <c r="BK282"/>
  <c r="J425"/>
  <c r="BK272"/>
  <c r="J126"/>
  <c r="BK192"/>
  <c r="J317"/>
  <c r="BK101"/>
  <c r="BK120"/>
  <c r="J203"/>
  <c r="J213"/>
  <c r="BK374"/>
  <c i="6" r="BK126"/>
  <c i="7" r="BK216"/>
  <c r="J137"/>
  <c r="BK224"/>
  <c r="BK154"/>
  <c i="2" r="J111"/>
  <c r="BK104"/>
  <c i="3" r="J476"/>
  <c r="J348"/>
  <c r="BK190"/>
  <c r="J429"/>
  <c r="J250"/>
  <c r="BK325"/>
  <c r="J356"/>
  <c r="J436"/>
  <c r="J343"/>
  <c r="BK171"/>
  <c r="BK287"/>
  <c r="J128"/>
  <c i="4" r="J338"/>
  <c r="J215"/>
  <c r="BK135"/>
  <c r="J138"/>
  <c r="J141"/>
  <c i="5" r="BK419"/>
  <c r="BK178"/>
  <c r="BK409"/>
  <c r="J265"/>
  <c r="J338"/>
  <c r="J351"/>
  <c r="J250"/>
  <c r="BK276"/>
  <c r="J389"/>
  <c r="J240"/>
  <c r="BK340"/>
  <c i="6" r="J117"/>
  <c i="7" r="J178"/>
  <c r="BK237"/>
  <c r="BK110"/>
  <c r="BK144"/>
  <c r="J134"/>
  <c i="3" r="J405"/>
  <c i="4" r="BK104"/>
  <c i="5" r="BK267"/>
  <c r="J422"/>
  <c r="BK330"/>
  <c r="J197"/>
  <c r="J325"/>
  <c r="BK285"/>
  <c r="J107"/>
  <c r="J291"/>
  <c r="BK360"/>
  <c r="J323"/>
  <c i="7" r="BK140"/>
  <c i="2" r="BK92"/>
  <c i="3" r="J364"/>
  <c r="J143"/>
  <c r="BK147"/>
  <c r="BK187"/>
  <c r="BK296"/>
  <c i="4" r="BK150"/>
  <c r="BK315"/>
  <c r="BK237"/>
  <c i="5" r="J428"/>
  <c r="BK440"/>
  <c r="BK219"/>
  <c i="2" r="BK94"/>
  <c i="3" r="J147"/>
  <c r="J368"/>
  <c r="BK386"/>
  <c r="BK104"/>
  <c r="J165"/>
  <c i="4" r="J312"/>
  <c r="BK147"/>
  <c i="5" r="BK485"/>
  <c r="J328"/>
  <c r="BK348"/>
  <c i="7" r="J237"/>
  <c r="BK157"/>
  <c i="2" r="J106"/>
  <c i="3" r="BK250"/>
  <c r="J173"/>
  <c r="BK137"/>
  <c r="BK202"/>
  <c r="J202"/>
  <c r="J454"/>
  <c r="BK338"/>
  <c r="BK125"/>
  <c r="BK333"/>
  <c r="J122"/>
  <c i="4" r="BK309"/>
  <c r="J242"/>
  <c r="BK156"/>
  <c r="J287"/>
  <c r="BK338"/>
  <c r="BK306"/>
  <c r="BK239"/>
  <c r="J129"/>
  <c r="BK166"/>
  <c i="5" r="BK371"/>
  <c r="BK380"/>
  <c r="J300"/>
  <c r="J260"/>
  <c r="BK415"/>
  <c r="J298"/>
  <c i="6" r="BK129"/>
  <c i="7" r="J200"/>
  <c r="BK131"/>
  <c i="3" r="J472"/>
  <c r="J104"/>
  <c r="BK162"/>
  <c r="J325"/>
  <c r="J327"/>
  <c i="4" r="J320"/>
  <c r="J184"/>
  <c r="J347"/>
  <c r="J229"/>
  <c r="BK163"/>
  <c r="J114"/>
  <c i="5" r="BK472"/>
  <c r="BK338"/>
  <c r="BK136"/>
  <c r="BK460"/>
  <c r="J366"/>
  <c i="6" r="J138"/>
  <c i="7" r="J173"/>
  <c r="J160"/>
  <c r="BK107"/>
  <c r="BK100"/>
  <c i="2" r="BK111"/>
  <c i="3" r="BK442"/>
  <c r="J308"/>
  <c r="J233"/>
  <c r="BK107"/>
  <c r="J375"/>
  <c r="BK383"/>
  <c r="J277"/>
  <c r="BK397"/>
  <c r="BK134"/>
  <c i="4" r="J237"/>
  <c r="J169"/>
  <c r="J329"/>
  <c r="BK341"/>
  <c r="J150"/>
  <c r="J193"/>
  <c r="J110"/>
  <c i="5" r="BK425"/>
  <c r="J467"/>
  <c r="BK354"/>
  <c r="BK240"/>
  <c r="J348"/>
  <c r="J360"/>
  <c r="BK366"/>
  <c r="J313"/>
  <c r="BK391"/>
  <c r="J363"/>
  <c r="BK300"/>
  <c r="BK123"/>
  <c i="6" r="J102"/>
  <c i="7" r="J122"/>
  <c r="J204"/>
  <c r="BK189"/>
  <c r="BK200"/>
  <c i="2" r="J97"/>
  <c r="J104"/>
  <c i="3" r="J386"/>
  <c r="BK293"/>
  <c r="BK122"/>
  <c r="BK381"/>
  <c r="J131"/>
  <c r="J305"/>
  <c i="5" r="BK246"/>
  <c r="BK243"/>
  <c r="J262"/>
  <c r="BK434"/>
  <c r="J412"/>
  <c r="J187"/>
  <c r="J117"/>
  <c i="6" r="BK99"/>
  <c i="7" r="BK150"/>
  <c r="J114"/>
  <c r="BK166"/>
  <c i="3" r="BK462"/>
  <c r="BK330"/>
  <c i="5" r="BK480"/>
  <c r="J400"/>
  <c r="J434"/>
  <c r="J282"/>
  <c r="BK164"/>
  <c r="BK302"/>
  <c r="BK265"/>
  <c r="J386"/>
  <c r="J233"/>
  <c r="BK107"/>
  <c i="7" r="J224"/>
  <c i="2" r="J92"/>
  <c i="3" r="J228"/>
  <c r="BK280"/>
  <c r="J335"/>
  <c r="J330"/>
  <c i="4" r="BK284"/>
  <c r="J222"/>
  <c r="BK256"/>
  <c i="5" r="BK288"/>
  <c r="BK319"/>
  <c i="3" r="J377"/>
  <c r="BK208"/>
  <c r="J360"/>
  <c i="4" r="BK332"/>
  <c r="BK248"/>
  <c r="J303"/>
  <c i="5" r="J393"/>
  <c r="J175"/>
  <c r="J101"/>
  <c i="6" r="BK113"/>
  <c i="7" r="BK122"/>
  <c i="3" r="BK432"/>
  <c r="J208"/>
  <c r="J408"/>
  <c r="J176"/>
  <c i="4" r="J341"/>
  <c r="BK263"/>
  <c r="BK95"/>
  <c r="BK280"/>
  <c r="BK267"/>
  <c r="J317"/>
  <c r="J245"/>
  <c r="BK202"/>
  <c r="BK184"/>
  <c r="J107"/>
  <c i="5" r="BK444"/>
  <c r="BK250"/>
  <c r="J113"/>
  <c r="BK153"/>
  <c r="BK363"/>
  <c r="BK400"/>
  <c r="BK321"/>
  <c r="BK315"/>
  <c i="6" r="BK138"/>
  <c i="7" r="J119"/>
  <c r="BK137"/>
  <c i="2" r="J96"/>
  <c i="3" r="J414"/>
  <c i="4" r="J277"/>
  <c r="J322"/>
  <c i="3" r="J272"/>
  <c i="4" r="BK203"/>
  <c r="J325"/>
  <c i="5" r="BK451"/>
  <c r="BK203"/>
  <c r="J343"/>
  <c r="BK262"/>
  <c r="BK104"/>
  <c i="7" r="J196"/>
  <c r="BK193"/>
  <c i="3" r="J397"/>
  <c i="5" r="BK313"/>
  <c r="J407"/>
  <c r="BK175"/>
  <c r="J133"/>
  <c r="J243"/>
  <c i="6" r="J124"/>
  <c i="3" r="J159"/>
  <c i="4" r="J147"/>
  <c i="5" r="BK467"/>
  <c r="BK130"/>
  <c i="3" r="BK176"/>
  <c r="BK283"/>
  <c r="J199"/>
  <c r="BK243"/>
  <c i="4" r="BK297"/>
  <c r="BK175"/>
  <c r="BK126"/>
  <c i="5" r="BK253"/>
  <c r="J374"/>
  <c r="J181"/>
  <c i="7" r="BK104"/>
  <c r="J163"/>
  <c i="3" r="J296"/>
  <c r="J411"/>
  <c r="J262"/>
  <c r="BK368"/>
  <c r="J293"/>
  <c r="BK426"/>
  <c r="J240"/>
  <c i="4" r="BK292"/>
  <c r="BK234"/>
  <c r="BK120"/>
  <c r="BK220"/>
  <c r="J263"/>
  <c r="J135"/>
  <c i="5" r="BK407"/>
  <c r="J419"/>
  <c r="BK187"/>
  <c r="J354"/>
  <c r="J156"/>
  <c r="J371"/>
  <c r="J369"/>
  <c i="6" r="BK132"/>
  <c i="7" r="J154"/>
  <c r="BK163"/>
  <c i="2" r="F37"/>
  <c l="1" r="P91"/>
  <c r="P90"/>
  <c r="P89"/>
  <c i="1" r="AU56"/>
  <c i="3" r="R299"/>
  <c r="T419"/>
  <c r="T461"/>
  <c r="T460"/>
  <c i="4" r="BK94"/>
  <c r="J94"/>
  <c r="J65"/>
  <c r="BK250"/>
  <c r="J250"/>
  <c r="J68"/>
  <c i="5" r="P249"/>
  <c r="T421"/>
  <c r="P479"/>
  <c r="P478"/>
  <c i="6" r="R123"/>
  <c i="5" r="R249"/>
  <c i="3" r="T100"/>
  <c r="R239"/>
  <c r="P256"/>
  <c r="BK276"/>
  <c r="J276"/>
  <c r="J68"/>
  <c r="T276"/>
  <c r="P419"/>
  <c r="P461"/>
  <c r="P460"/>
  <c i="4" r="R250"/>
  <c r="R340"/>
  <c i="5" r="P97"/>
  <c r="T249"/>
  <c r="T443"/>
  <c r="R479"/>
  <c r="R478"/>
  <c i="6" r="T93"/>
  <c r="T109"/>
  <c r="T123"/>
  <c i="7" r="R96"/>
  <c r="T177"/>
  <c i="2" r="BK91"/>
  <c r="J91"/>
  <c r="J65"/>
  <c i="3" r="P100"/>
  <c r="BK299"/>
  <c r="J299"/>
  <c r="J69"/>
  <c r="R419"/>
  <c i="4" r="P250"/>
  <c r="T340"/>
  <c i="7" r="P96"/>
  <c r="T165"/>
  <c r="P188"/>
  <c r="BK223"/>
  <c r="J223"/>
  <c r="J71"/>
  <c i="2" r="R91"/>
  <c r="R90"/>
  <c r="R89"/>
  <c i="3" r="BK100"/>
  <c r="J100"/>
  <c r="J65"/>
  <c r="BK239"/>
  <c r="J239"/>
  <c r="J66"/>
  <c r="T239"/>
  <c r="T256"/>
  <c r="R276"/>
  <c r="R435"/>
  <c i="4" r="P94"/>
  <c r="BK211"/>
  <c r="J211"/>
  <c r="J66"/>
  <c r="P228"/>
  <c i="5" r="T97"/>
  <c r="BK205"/>
  <c r="J205"/>
  <c r="J66"/>
  <c r="T205"/>
  <c r="P225"/>
  <c r="R225"/>
  <c r="P421"/>
  <c r="BK443"/>
  <c r="J443"/>
  <c r="J70"/>
  <c i="6" r="BK109"/>
  <c r="J109"/>
  <c r="J66"/>
  <c r="BK116"/>
  <c r="J116"/>
  <c r="J67"/>
  <c r="P123"/>
  <c i="7" r="P165"/>
  <c r="P177"/>
  <c r="P223"/>
  <c i="3" r="R100"/>
  <c r="P239"/>
  <c r="BK256"/>
  <c r="J256"/>
  <c r="J67"/>
  <c r="R256"/>
  <c r="P276"/>
  <c r="BK419"/>
  <c r="J419"/>
  <c r="J70"/>
  <c r="T435"/>
  <c i="4" r="T94"/>
  <c r="R211"/>
  <c r="BK228"/>
  <c r="J228"/>
  <c r="J67"/>
  <c r="R228"/>
  <c r="BK340"/>
  <c r="J340"/>
  <c r="J70"/>
  <c i="5" r="R97"/>
  <c r="P205"/>
  <c r="R205"/>
  <c r="BK225"/>
  <c r="J225"/>
  <c r="J67"/>
  <c r="T225"/>
  <c r="BK421"/>
  <c r="J421"/>
  <c r="J69"/>
  <c r="P443"/>
  <c r="BK479"/>
  <c r="BK478"/>
  <c r="J478"/>
  <c r="J72"/>
  <c i="6" r="P93"/>
  <c r="P92"/>
  <c r="P91"/>
  <c i="1" r="AU60"/>
  <c i="6" r="P109"/>
  <c r="P116"/>
  <c r="T116"/>
  <c i="7" r="BK96"/>
  <c r="J96"/>
  <c r="J65"/>
  <c r="BK165"/>
  <c r="J165"/>
  <c r="J66"/>
  <c r="BK188"/>
  <c r="J188"/>
  <c r="J69"/>
  <c i="3" r="P299"/>
  <c r="P435"/>
  <c r="R461"/>
  <c r="R460"/>
  <c i="4" r="R94"/>
  <c r="R93"/>
  <c r="R92"/>
  <c r="P211"/>
  <c r="T211"/>
  <c r="T228"/>
  <c i="6" r="BK93"/>
  <c r="R116"/>
  <c i="7" r="R165"/>
  <c r="BK177"/>
  <c r="J177"/>
  <c r="J68"/>
  <c r="T188"/>
  <c r="R223"/>
  <c i="2" r="T91"/>
  <c r="T90"/>
  <c r="T89"/>
  <c i="3" r="T299"/>
  <c r="BK435"/>
  <c r="J435"/>
  <c r="J71"/>
  <c r="BK461"/>
  <c r="J461"/>
  <c r="J74"/>
  <c i="4" r="T250"/>
  <c r="P340"/>
  <c i="5" r="BK97"/>
  <c r="BK249"/>
  <c r="J249"/>
  <c r="J68"/>
  <c r="R421"/>
  <c r="R443"/>
  <c r="T479"/>
  <c r="T478"/>
  <c i="6" r="R93"/>
  <c r="R92"/>
  <c r="R91"/>
  <c r="R109"/>
  <c r="BK123"/>
  <c r="J123"/>
  <c r="J68"/>
  <c i="7" r="T96"/>
  <c r="R177"/>
  <c r="R188"/>
  <c r="T223"/>
  <c i="2" r="BK113"/>
  <c r="J113"/>
  <c r="J67"/>
  <c r="BK110"/>
  <c r="J110"/>
  <c r="J66"/>
  <c i="3" r="BK457"/>
  <c r="J457"/>
  <c r="J72"/>
  <c i="5" r="BK475"/>
  <c r="J475"/>
  <c r="J71"/>
  <c i="4" r="BK337"/>
  <c r="J337"/>
  <c r="J69"/>
  <c i="6" r="BK137"/>
  <c r="J137"/>
  <c r="J69"/>
  <c i="7" r="BK219"/>
  <c r="J219"/>
  <c r="J70"/>
  <c i="3" r="BK475"/>
  <c r="J475"/>
  <c r="J76"/>
  <c i="7" r="BK172"/>
  <c r="J172"/>
  <c r="J67"/>
  <c r="BK236"/>
  <c r="J236"/>
  <c r="J72"/>
  <c i="6" r="J93"/>
  <c r="J65"/>
  <c i="7" r="BE104"/>
  <c r="BE125"/>
  <c r="BE131"/>
  <c r="BE173"/>
  <c r="E82"/>
  <c r="BE97"/>
  <c r="BE110"/>
  <c r="BE114"/>
  <c r="BE163"/>
  <c r="BE182"/>
  <c r="BE189"/>
  <c r="BE196"/>
  <c r="BE140"/>
  <c r="BE154"/>
  <c r="BE204"/>
  <c r="BE224"/>
  <c r="F91"/>
  <c r="BE100"/>
  <c r="BE137"/>
  <c r="BE166"/>
  <c r="BE200"/>
  <c r="BE107"/>
  <c r="BE119"/>
  <c r="BE150"/>
  <c r="BE157"/>
  <c r="BE185"/>
  <c r="BE228"/>
  <c r="BE233"/>
  <c r="BE237"/>
  <c r="J56"/>
  <c r="BE122"/>
  <c r="BE144"/>
  <c r="BE160"/>
  <c r="BE169"/>
  <c r="BE178"/>
  <c r="BE193"/>
  <c r="BE208"/>
  <c r="BE212"/>
  <c r="BE128"/>
  <c r="BE134"/>
  <c r="BE147"/>
  <c r="BE216"/>
  <c r="BE220"/>
  <c i="5" r="J97"/>
  <c r="J65"/>
  <c i="6" r="BE99"/>
  <c r="E79"/>
  <c r="BE106"/>
  <c i="5" r="J479"/>
  <c r="J73"/>
  <c i="6" r="BE120"/>
  <c r="BE129"/>
  <c r="BE132"/>
  <c r="J56"/>
  <c r="F59"/>
  <c r="BE102"/>
  <c r="BE124"/>
  <c r="BE138"/>
  <c r="BE110"/>
  <c r="BE113"/>
  <c r="BE117"/>
  <c r="BE126"/>
  <c r="BE94"/>
  <c i="5" r="BE101"/>
  <c r="BE120"/>
  <c r="BE159"/>
  <c r="BE192"/>
  <c r="BE262"/>
  <c r="BE282"/>
  <c r="BE351"/>
  <c r="BE371"/>
  <c r="BE377"/>
  <c i="4" r="BK93"/>
  <c r="J93"/>
  <c r="J64"/>
  <c i="5" r="J56"/>
  <c r="BE136"/>
  <c r="BE169"/>
  <c r="BE226"/>
  <c r="BE229"/>
  <c r="BE246"/>
  <c r="BE272"/>
  <c r="BE280"/>
  <c r="BE298"/>
  <c r="BE300"/>
  <c r="BE302"/>
  <c r="BE328"/>
  <c r="BE354"/>
  <c r="BE357"/>
  <c r="BE386"/>
  <c r="BE391"/>
  <c r="F59"/>
  <c r="BE130"/>
  <c r="BE139"/>
  <c r="BE172"/>
  <c r="BE250"/>
  <c r="BE257"/>
  <c r="BE265"/>
  <c r="BE285"/>
  <c r="BE315"/>
  <c r="BE317"/>
  <c r="BE366"/>
  <c r="BE383"/>
  <c r="BE393"/>
  <c r="BE431"/>
  <c r="BE454"/>
  <c r="BE472"/>
  <c r="BE104"/>
  <c r="BE107"/>
  <c r="BE117"/>
  <c r="BE274"/>
  <c r="BE291"/>
  <c r="BE319"/>
  <c r="BE323"/>
  <c r="BE332"/>
  <c r="BE398"/>
  <c r="BE400"/>
  <c r="BE98"/>
  <c r="BE133"/>
  <c r="BE156"/>
  <c r="BE175"/>
  <c r="BE187"/>
  <c r="BE203"/>
  <c r="BE206"/>
  <c r="BE213"/>
  <c r="BE219"/>
  <c r="BE240"/>
  <c r="BE243"/>
  <c r="BE267"/>
  <c r="BE276"/>
  <c r="BE313"/>
  <c r="BE338"/>
  <c r="BE340"/>
  <c r="BE343"/>
  <c r="E83"/>
  <c r="BE153"/>
  <c r="BE181"/>
  <c r="BE288"/>
  <c r="BE330"/>
  <c r="BE345"/>
  <c r="BE113"/>
  <c r="BE123"/>
  <c r="BE126"/>
  <c r="BE164"/>
  <c r="BE178"/>
  <c r="BE233"/>
  <c r="BE253"/>
  <c r="BE321"/>
  <c r="BE335"/>
  <c r="BE360"/>
  <c r="BE363"/>
  <c r="BE396"/>
  <c r="BE403"/>
  <c r="BE407"/>
  <c r="BE415"/>
  <c r="BE419"/>
  <c r="BE422"/>
  <c r="BE425"/>
  <c r="BE434"/>
  <c r="BE437"/>
  <c r="BE440"/>
  <c r="BE447"/>
  <c r="BE451"/>
  <c r="BE460"/>
  <c r="BE483"/>
  <c r="BE142"/>
  <c r="BE150"/>
  <c r="BE197"/>
  <c r="BE237"/>
  <c r="BE260"/>
  <c r="BE296"/>
  <c r="BE311"/>
  <c r="BE325"/>
  <c r="BE348"/>
  <c r="BE369"/>
  <c r="BE374"/>
  <c r="BE380"/>
  <c r="BE389"/>
  <c r="BE409"/>
  <c r="BE412"/>
  <c r="BE417"/>
  <c r="BE428"/>
  <c r="BE444"/>
  <c r="BE467"/>
  <c r="BE476"/>
  <c r="BE480"/>
  <c r="BE485"/>
  <c i="3" r="BK99"/>
  <c r="J99"/>
  <c r="J64"/>
  <c r="BK460"/>
  <c r="J460"/>
  <c r="J73"/>
  <c i="4" r="E50"/>
  <c r="J86"/>
  <c r="F89"/>
  <c r="BE104"/>
  <c r="BE120"/>
  <c r="BE123"/>
  <c r="BE126"/>
  <c r="BE129"/>
  <c r="BE135"/>
  <c r="BE138"/>
  <c r="BE144"/>
  <c r="BE150"/>
  <c r="BE153"/>
  <c r="BE163"/>
  <c r="BE172"/>
  <c r="BE184"/>
  <c r="BE209"/>
  <c r="BE218"/>
  <c r="BE220"/>
  <c r="BE225"/>
  <c r="BE234"/>
  <c r="BE237"/>
  <c r="BE251"/>
  <c r="BE260"/>
  <c r="BE263"/>
  <c r="BE277"/>
  <c r="BE280"/>
  <c r="BE289"/>
  <c r="BE295"/>
  <c r="BE297"/>
  <c r="BE101"/>
  <c r="BE107"/>
  <c r="BE114"/>
  <c r="BE141"/>
  <c r="BE156"/>
  <c r="BE160"/>
  <c r="BE166"/>
  <c r="BE187"/>
  <c r="BE212"/>
  <c r="BE222"/>
  <c r="BE229"/>
  <c r="BE248"/>
  <c r="BE256"/>
  <c r="BE329"/>
  <c r="BE325"/>
  <c r="BE345"/>
  <c r="BE306"/>
  <c r="BE317"/>
  <c r="BE322"/>
  <c r="BE332"/>
  <c r="BE338"/>
  <c r="BE347"/>
  <c r="BE267"/>
  <c r="BE287"/>
  <c r="BE292"/>
  <c r="BE300"/>
  <c r="BE303"/>
  <c r="BE309"/>
  <c r="BE312"/>
  <c r="BE320"/>
  <c r="BE326"/>
  <c r="BE341"/>
  <c r="BE350"/>
  <c r="BE95"/>
  <c r="BE98"/>
  <c r="BE110"/>
  <c r="BE132"/>
  <c r="BE147"/>
  <c r="BE169"/>
  <c r="BE175"/>
  <c r="BE178"/>
  <c r="BE181"/>
  <c r="BE193"/>
  <c r="BE202"/>
  <c r="BE203"/>
  <c r="BE215"/>
  <c r="BE239"/>
  <c r="BE242"/>
  <c r="BE245"/>
  <c r="BE284"/>
  <c r="BE315"/>
  <c r="BE270"/>
  <c r="BE274"/>
  <c i="3" r="BE116"/>
  <c r="BE156"/>
  <c r="BE159"/>
  <c r="BE171"/>
  <c r="BE178"/>
  <c r="BE187"/>
  <c r="BE199"/>
  <c r="BE308"/>
  <c r="BE338"/>
  <c r="BE352"/>
  <c r="BE392"/>
  <c r="BE429"/>
  <c r="E50"/>
  <c r="F95"/>
  <c r="BE107"/>
  <c r="BE119"/>
  <c r="BE122"/>
  <c r="BE131"/>
  <c r="BE181"/>
  <c r="BE193"/>
  <c r="BE202"/>
  <c r="BE222"/>
  <c r="BE233"/>
  <c r="BE243"/>
  <c r="BE287"/>
  <c r="BE458"/>
  <c r="BE472"/>
  <c r="BE196"/>
  <c r="BE240"/>
  <c r="BE250"/>
  <c r="BE269"/>
  <c r="BE283"/>
  <c r="BE290"/>
  <c r="BE300"/>
  <c r="BE327"/>
  <c r="BE330"/>
  <c r="BE333"/>
  <c r="BE335"/>
  <c r="BE343"/>
  <c r="BE348"/>
  <c r="BE377"/>
  <c r="BE383"/>
  <c r="BE397"/>
  <c r="BE414"/>
  <c r="BE469"/>
  <c r="BE476"/>
  <c i="2" r="BK90"/>
  <c r="J90"/>
  <c r="J64"/>
  <c i="3" r="BE137"/>
  <c r="BE147"/>
  <c r="BE173"/>
  <c r="BE176"/>
  <c r="BE230"/>
  <c r="BE253"/>
  <c r="BE280"/>
  <c r="BE293"/>
  <c r="BE313"/>
  <c r="BE360"/>
  <c r="BE405"/>
  <c r="BE420"/>
  <c r="BE128"/>
  <c r="BE134"/>
  <c r="BE143"/>
  <c r="BE190"/>
  <c r="BE364"/>
  <c r="BE411"/>
  <c r="BE426"/>
  <c r="BE449"/>
  <c r="J92"/>
  <c r="BE101"/>
  <c r="BE112"/>
  <c r="BE140"/>
  <c r="BE208"/>
  <c r="BE228"/>
  <c r="BE236"/>
  <c r="BE246"/>
  <c r="BE248"/>
  <c r="BE257"/>
  <c r="BE272"/>
  <c r="BE356"/>
  <c r="BE417"/>
  <c r="BE162"/>
  <c r="BE165"/>
  <c r="BE168"/>
  <c r="BE386"/>
  <c r="BE402"/>
  <c r="BE454"/>
  <c r="BE104"/>
  <c r="BE125"/>
  <c r="BE184"/>
  <c r="BE217"/>
  <c r="BE262"/>
  <c r="BE267"/>
  <c r="BE277"/>
  <c r="BE296"/>
  <c r="BE305"/>
  <c r="BE317"/>
  <c r="BE322"/>
  <c r="BE325"/>
  <c r="BE368"/>
  <c r="BE372"/>
  <c r="BE375"/>
  <c r="BE381"/>
  <c r="BE387"/>
  <c r="BE408"/>
  <c r="BE423"/>
  <c r="BE432"/>
  <c r="BE436"/>
  <c r="BE442"/>
  <c r="BE462"/>
  <c r="BE467"/>
  <c i="2" r="J56"/>
  <c r="BE96"/>
  <c r="BE97"/>
  <c r="BE106"/>
  <c r="E77"/>
  <c r="F86"/>
  <c r="BE99"/>
  <c r="BE108"/>
  <c r="BE111"/>
  <c r="BE114"/>
  <c i="1" r="BB56"/>
  <c r="BA56"/>
  <c i="2" r="BE94"/>
  <c r="BE101"/>
  <c r="BE92"/>
  <c r="BE104"/>
  <c i="6" r="F39"/>
  <c i="1" r="BD60"/>
  <c i="5" r="F38"/>
  <c i="1" r="BC59"/>
  <c i="7" r="F38"/>
  <c i="1" r="BC61"/>
  <c i="2" r="F39"/>
  <c i="1" r="BD56"/>
  <c i="3" r="F37"/>
  <c i="1" r="BB57"/>
  <c i="7" r="F36"/>
  <c i="1" r="BA61"/>
  <c i="4" r="F39"/>
  <c i="1" r="BD58"/>
  <c i="3" r="F36"/>
  <c i="1" r="BA57"/>
  <c i="6" r="J36"/>
  <c i="1" r="AW60"/>
  <c i="7" r="J36"/>
  <c i="1" r="AW61"/>
  <c i="4" r="J36"/>
  <c i="1" r="AW58"/>
  <c i="5" r="F39"/>
  <c i="1" r="BD59"/>
  <c i="4" r="F38"/>
  <c i="1" r="BC58"/>
  <c i="6" r="F36"/>
  <c i="1" r="BA60"/>
  <c i="7" r="F39"/>
  <c i="1" r="BD61"/>
  <c i="2" r="J36"/>
  <c i="1" r="AW56"/>
  <c i="3" r="F39"/>
  <c i="1" r="BD57"/>
  <c i="5" r="F36"/>
  <c i="1" r="BA59"/>
  <c i="2" r="F38"/>
  <c i="1" r="BC56"/>
  <c r="AS54"/>
  <c i="3" r="F38"/>
  <c i="1" r="BC57"/>
  <c i="5" r="J36"/>
  <c i="1" r="AW59"/>
  <c i="5" r="F37"/>
  <c i="1" r="BB59"/>
  <c i="4" r="F36"/>
  <c i="1" r="BA58"/>
  <c i="4" r="F37"/>
  <c i="1" r="BB58"/>
  <c i="3" r="J36"/>
  <c i="1" r="AW57"/>
  <c i="6" r="F37"/>
  <c i="1" r="BB60"/>
  <c i="6" r="F38"/>
  <c i="1" r="BC60"/>
  <c i="7" r="F37"/>
  <c i="1" r="BB61"/>
  <c i="3" l="1" r="R99"/>
  <c r="R98"/>
  <c i="5" r="T96"/>
  <c r="T95"/>
  <c i="3" r="P99"/>
  <c r="P98"/>
  <c i="1" r="AU57"/>
  <c i="5" r="BK96"/>
  <c r="J96"/>
  <c r="J64"/>
  <c i="6" r="BK92"/>
  <c r="BK91"/>
  <c r="J91"/>
  <c i="5" r="R96"/>
  <c r="R95"/>
  <c i="7" r="P95"/>
  <c r="P94"/>
  <c i="1" r="AU61"/>
  <c i="5" r="P96"/>
  <c r="P95"/>
  <c i="1" r="AU59"/>
  <c i="7" r="R95"/>
  <c r="R94"/>
  <c i="6" r="T92"/>
  <c r="T91"/>
  <c i="3" r="T99"/>
  <c r="T98"/>
  <c i="7" r="T95"/>
  <c r="T94"/>
  <c i="4" r="T93"/>
  <c r="T92"/>
  <c r="P93"/>
  <c r="P92"/>
  <c i="1" r="AU58"/>
  <c i="3" r="BK474"/>
  <c r="J474"/>
  <c r="J75"/>
  <c i="7" r="BK95"/>
  <c r="J95"/>
  <c r="J64"/>
  <c i="4" r="BK92"/>
  <c r="J92"/>
  <c i="3" r="BK98"/>
  <c r="J98"/>
  <c r="J63"/>
  <c i="2" r="BK89"/>
  <c r="J89"/>
  <c r="J63"/>
  <c r="J35"/>
  <c i="1" r="AV56"/>
  <c r="AT56"/>
  <c i="7" r="F35"/>
  <c i="1" r="AZ61"/>
  <c i="3" r="F35"/>
  <c i="1" r="AZ57"/>
  <c i="6" r="F35"/>
  <c i="1" r="AZ60"/>
  <c i="5" r="F35"/>
  <c i="1" r="AZ59"/>
  <c r="BB55"/>
  <c r="BB54"/>
  <c r="AX54"/>
  <c i="6" r="J32"/>
  <c i="1" r="AG60"/>
  <c r="BC55"/>
  <c r="BC54"/>
  <c r="W32"/>
  <c i="2" r="F35"/>
  <c i="1" r="AZ56"/>
  <c i="4" r="J32"/>
  <c i="1" r="AG58"/>
  <c i="5" r="J35"/>
  <c i="1" r="AV59"/>
  <c r="AT59"/>
  <c i="6" r="J35"/>
  <c i="1" r="AV60"/>
  <c r="AT60"/>
  <c r="AN60"/>
  <c i="3" r="J35"/>
  <c i="1" r="AV57"/>
  <c r="AT57"/>
  <c r="BD55"/>
  <c r="BD54"/>
  <c r="W33"/>
  <c i="4" r="F35"/>
  <c i="1" r="AZ58"/>
  <c i="7" r="J35"/>
  <c i="1" r="AV61"/>
  <c r="AT61"/>
  <c r="BA55"/>
  <c r="BA54"/>
  <c r="W30"/>
  <c i="4" r="J35"/>
  <c i="1" r="AV58"/>
  <c r="AT58"/>
  <c i="5" l="1" r="BK95"/>
  <c r="J95"/>
  <c r="J63"/>
  <c i="6" r="J63"/>
  <c i="7" r="BK94"/>
  <c r="J94"/>
  <c r="J63"/>
  <c i="6" r="J92"/>
  <c r="J64"/>
  <c r="J41"/>
  <c i="1" r="AN58"/>
  <c i="4" r="J63"/>
  <c r="J41"/>
  <c i="3" r="J32"/>
  <c i="1" r="AG57"/>
  <c r="AN57"/>
  <c r="AZ55"/>
  <c r="AV55"/>
  <c r="AW55"/>
  <c r="AU55"/>
  <c r="AU54"/>
  <c r="AY55"/>
  <c r="AW54"/>
  <c r="AK30"/>
  <c r="AY54"/>
  <c i="2" r="J32"/>
  <c i="1" r="AG56"/>
  <c r="W31"/>
  <c r="AX55"/>
  <c i="3" l="1" r="J41"/>
  <c i="2" r="J41"/>
  <c i="1" r="AN56"/>
  <c i="7" r="J32"/>
  <c i="1" r="AG61"/>
  <c i="5" r="J32"/>
  <c i="1" r="AG59"/>
  <c r="AN59"/>
  <c r="AZ54"/>
  <c r="W29"/>
  <c r="AT55"/>
  <c i="5" l="1" r="J41"/>
  <c i="7" r="J41"/>
  <c i="1" r="AN61"/>
  <c r="AG55"/>
  <c r="AG54"/>
  <c r="AK26"/>
  <c r="AV54"/>
  <c r="AK29"/>
  <c r="AK35"/>
  <c l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<sst xmlns="http://schemas.openxmlformats.org/spreadsheetml/2006/main">
  <si>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</si>
  <si>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</si>
  <si>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</si>
  <si>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</si>
  <si>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</si>
  <si>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{36721aa0-935d-4435-9779-64507b0608ca}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</si>
  <si>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</si>
  <si>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</si>
  <si>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</si>
  <si>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</si>
  <si>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</si>
  <si>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</si>
  <si>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</si>
  <si>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</si>
  <si>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2025/03/06-2028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</si>
  <si>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</si>
  <si>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</si>
  <si>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vodovodu a kanalizace Dolní Němčice - 2028</t>
  </si>
  <si>
    <t>KSO:</t>
  </si>
  <si>
    <t>827</t>
  </si>
  <si>
    <t>CC-CZ:</t>
  </si>
  <si>
    <t>2</t>
  </si>
  <si>
    <t>Místo:</t>
  </si>
  <si>
    <t>Dolní Němčice</t>
  </si>
  <si>
    <t>Datum:</t>
  </si>
  <si>
    <t>16. 2. 2021</t>
  </si>
  <si>
    <t>CZ-CPV:</t>
  </si>
  <si>
    <t>45000000-7</t>
  </si>
  <si>
    <t>CZ-CPA:</t>
  </si>
  <si>
    <t>42</t>
  </si>
  <si>
    <t>Zadavatel:</t>
  </si>
  <si>
    <t>IČ:</t>
  </si>
  <si>
    <t>00246476</t>
  </si>
  <si>
    <t>Město Dačice</t>
  </si>
  <si>
    <t>DIČ:</t>
  </si>
  <si>
    <t>CZ00246476</t>
  </si>
  <si>
    <t>Účastník:</t>
  </si>
  <si>
    <t>Vyplň údaj</t>
  </si>
  <si>
    <t>Projektant:</t>
  </si>
  <si>
    <t>28159721</t>
  </si>
  <si>
    <t>VAK projekt s.r.o.</t>
  </si>
  <si>
    <t>CZ 281 59 721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</si>
  <si>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</si>
  <si>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</si>
  <si>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</si>
  <si>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</si>
  <si>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</si>
  <si>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</si>
  <si>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</si>
  <si>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</si>
  <si>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</si>
  <si>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</si>
  <si>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</si>
  <si>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</si>
  <si>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</si>
  <si>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</si>
  <si>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</si>
  <si>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</si>
  <si>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</si>
  <si>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</si>
  <si>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</si>
  <si>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</si>
  <si>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</si>
  <si>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</si>
  <si>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</si>
  <si>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</si>
  <si>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</si>
  <si>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</si>
  <si>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</si>
  <si>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</si>
  <si>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</si>
  <si>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</si>
  <si>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</si>
  <si>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</si>
  <si>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</si>
  <si>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</si>
  <si>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</si>
  <si>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</si>
  <si>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</si>
  <si>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</si>
  <si>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</si>
  <si>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</si>
  <si>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</si>
  <si>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</si>
  <si>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</si>
  <si>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</si>
  <si>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VI</t>
  </si>
  <si>
    <t>etapa</t>
  </si>
  <si>
    <t>STA</t>
  </si>
  <si>
    <t>1</t>
  </si>
  <si>
    <t>{b45f9cf5-6fbb-4fa8-8793-e273a2001267}</t>
  </si>
  <si>
    <t>827 21 11</t>
  </si>
  <si>
    <t>/</t>
  </si>
  <si>
    <t>VRN-00</t>
  </si>
  <si>
    <t>Vedlejší rozpočtové náklady</t>
  </si>
  <si>
    <t>Soupis</t>
  </si>
  <si>
    <t>{f679ad8d-623b-4c31-b39a-fcc9918f9340}</t>
  </si>
  <si>
    <t>SO-01.1</t>
  </si>
  <si>
    <t>Nová splašková kanalizace</t>
  </si>
  <si>
    <t>{5aae23bd-c1a7-4383-b50f-5d6d2a36e361}</t>
  </si>
  <si>
    <t>SO-01.2</t>
  </si>
  <si>
    <t>Stávající dešťová kanalizace</t>
  </si>
  <si>
    <t>{c424e357-19a6-44fb-8b3d-b19c601de9e4}</t>
  </si>
  <si>
    <t>SO-02</t>
  </si>
  <si>
    <t>Vodovod</t>
  </si>
  <si>
    <t>{0b06e463-548f-44cd-9a74-650dc8f1ca09}</t>
  </si>
  <si>
    <t>827 13</t>
  </si>
  <si>
    <t>SO-06</t>
  </si>
  <si>
    <t>Obnova povrchu silnice III/1519</t>
  </si>
  <si>
    <t>{280ff11b-96b0-4247-a3f5-cd0a253af64c}</t>
  </si>
  <si>
    <t>822 2</t>
  </si>
  <si>
    <t>SO-01.1.2</t>
  </si>
  <si>
    <t>Kanalizační přípojky - neveřejná část</t>
  </si>
  <si>
    <t>{f268140b-a75c-45f1-a6ce-be0e139c6fb6}</t>
  </si>
  <si>
    <t>KRYCÍ LIST SOUPISU PRACÍ</t>
  </si>
  <si>
    <t>Objekt:</t>
  </si>
  <si>
    <t>VI - etapa</t>
  </si>
  <si>
    <t>Soupis:</t>
  </si>
  <si>
    <t>VRN-00 -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</si>
  <si>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</si>
  <si>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</si>
  <si>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</si>
  <si>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</si>
  <si>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</si>
  <si>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</si>
  <si>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</si>
  <si>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</si>
  <si>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</si>
  <si>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</si>
  <si>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</si>
  <si>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</si>
  <si>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</si>
  <si>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</si>
  <si>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</si>
  <si>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</si>
  <si>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</si>
  <si>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</si>
  <si>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</si>
  <si>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</si>
  <si>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</si>
  <si>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</si>
  <si>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</si>
  <si>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</si>
  <si>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</si>
  <si>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</si>
  <si>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</si>
  <si>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012-1</t>
  </si>
  <si>
    <t>Vytýčení stávajících sítí</t>
  </si>
  <si>
    <t>soubor</t>
  </si>
  <si>
    <t>1024</t>
  </si>
  <si>
    <t>145621249</t>
  </si>
  <si>
    <t>P</t>
  </si>
  <si>
    <t>Poznámka k položce:_x000d_
Zaměření a vytýčení stávajících inženýrských sítí v místě stavby z hlediska jejich ochrany při provádění stavby.</t>
  </si>
  <si>
    <t>012103000.1</t>
  </si>
  <si>
    <t>Průzkumné, geodetické a projektové práce geodetické práce před výstavbou - vytýčení stavby</t>
  </si>
  <si>
    <t>-366096113</t>
  </si>
  <si>
    <t>VV</t>
  </si>
  <si>
    <t>3</t>
  </si>
  <si>
    <t>012-2</t>
  </si>
  <si>
    <t>Bezpečnostní opatření dle plánu BOZP</t>
  </si>
  <si>
    <t>625365980</t>
  </si>
  <si>
    <t>4</t>
  </si>
  <si>
    <t>012303000.1</t>
  </si>
  <si>
    <t>Průzkumné, geodetické a projektové práce geodetické práce po výstavbě - zaměření skutečného provedení</t>
  </si>
  <si>
    <t>1975614836</t>
  </si>
  <si>
    <t>012-4</t>
  </si>
  <si>
    <t>Fotodukumentace stávajících objektů</t>
  </si>
  <si>
    <t>-1310645558</t>
  </si>
  <si>
    <t>Poznámka k položce:_x000d_
Fotodokumentace stávajících přilehlých objektů před zahájením stavby a po dokončení stavby</t>
  </si>
  <si>
    <t>6</t>
  </si>
  <si>
    <t>012-7</t>
  </si>
  <si>
    <t>Dopravně-inženýrské opatření</t>
  </si>
  <si>
    <t>-1160322081</t>
  </si>
  <si>
    <t xml:space="preserve"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</t>
  </si>
  <si>
    <t>7</t>
  </si>
  <si>
    <t>013194000</t>
  </si>
  <si>
    <t>Provozní řád</t>
  </si>
  <si>
    <t>354155916</t>
  </si>
  <si>
    <t>8</t>
  </si>
  <si>
    <t>013203000</t>
  </si>
  <si>
    <t>Fotodokumentace stavby v průběhu provádění prací</t>
  </si>
  <si>
    <t>1662579029</t>
  </si>
  <si>
    <t>9</t>
  </si>
  <si>
    <t>013254000</t>
  </si>
  <si>
    <t>Dokumentace skutečného provedení stavby</t>
  </si>
  <si>
    <t>1237913502</t>
  </si>
  <si>
    <t>VRN3</t>
  </si>
  <si>
    <t>Zařízení staveniště</t>
  </si>
  <si>
    <t>10</t>
  </si>
  <si>
    <t>030001000</t>
  </si>
  <si>
    <t>-1405550659</t>
  </si>
  <si>
    <t>VRN4</t>
  </si>
  <si>
    <t>Inženýrská činnost</t>
  </si>
  <si>
    <t>11</t>
  </si>
  <si>
    <t>041903000</t>
  </si>
  <si>
    <t>Dozor jiné osoby - součinnost hydrogeologa</t>
  </si>
  <si>
    <t>-1818958168</t>
  </si>
  <si>
    <t>A</t>
  </si>
  <si>
    <t>asfalt frézování</t>
  </si>
  <si>
    <t>m2</t>
  </si>
  <si>
    <t>98</t>
  </si>
  <si>
    <t>AZ</t>
  </si>
  <si>
    <t>aktivní zona - objem</t>
  </si>
  <si>
    <t>m3</t>
  </si>
  <si>
    <t>382</t>
  </si>
  <si>
    <t>sk</t>
  </si>
  <si>
    <t>skládka vytlačená zemina</t>
  </si>
  <si>
    <t>976,879</t>
  </si>
  <si>
    <t>výkop</t>
  </si>
  <si>
    <t>1245,854</t>
  </si>
  <si>
    <t>zá</t>
  </si>
  <si>
    <t>zásyp</t>
  </si>
  <si>
    <t>650,975</t>
  </si>
  <si>
    <t>SO-01.1 - Nová splašková kanalizace</t>
  </si>
  <si>
    <t>22231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</si>
  <si>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</si>
  <si>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</si>
  <si>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</si>
  <si>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</si>
  <si>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</si>
  <si>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</si>
  <si>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</si>
  <si>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</si>
  <si>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</si>
  <si>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</si>
  <si>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715 - Izolace proti chemickým vlivům</t>
  </si>
  <si>
    <t>M - Práce a dodávky M</t>
  </si>
  <si>
    <t xml:space="preserve">    23-M - Montáže potrubí</t>
  </si>
  <si>
    <t>HSV</t>
  </si>
  <si>
    <t>Práce a dodávky HSV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</si>
  <si>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</si>
  <si>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</si>
  <si>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</si>
  <si>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CS ÚRS 2025 01</t>
  </si>
  <si>
    <t>-1901785632</t>
  </si>
  <si>
    <t>Online PSC</t>
  </si>
  <si>
    <t>https://podminky.urs.cz/item/CS_URS_2025_01/113106123</t>
  </si>
  <si>
    <t>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</si>
  <si>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</si>
  <si>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-665149856</t>
  </si>
  <si>
    <t>https://podminky.urs.cz/item/CS_URS_2025_01/113107212</t>
  </si>
  <si>
    <t>"provizorní vrstva komunikace"A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</si>
  <si>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</si>
  <si>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</si>
  <si>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1932953994</t>
  </si>
  <si>
    <t>https://podminky.urs.cz/item/CS_URS_2025_01/113107222</t>
  </si>
  <si>
    <t>Poznámka k položce:_x000d_
bude použito do aktivní zony komunikace</t>
  </si>
  <si>
    <t>196*0,5</t>
  </si>
  <si>
    <t>Součet</t>
  </si>
  <si>
    <t>113107225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</si>
  <si>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</si>
  <si>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-268601015</t>
  </si>
  <si>
    <t>https://podminky.urs.cz/item/CS_URS_2025_01/113107225</t>
  </si>
  <si>
    <t>Poznámka k položce:_x000d_
bude použito do aktivní zony</t>
  </si>
  <si>
    <t>2"přípojka PV1"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</si>
  <si>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</si>
  <si>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</si>
  <si>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-421462705</t>
  </si>
  <si>
    <t>https://podminky.urs.cz/item/CS_URS_2025_01/113107242</t>
  </si>
  <si>
    <t>113154522</t>
  </si>
  <si>
    <t>Frézování živičného podkladu nebo krytu s naložením hmot na dopravní prostředek plochy do 500 m2 pruhu šířky přes 0,5 m, tloušťky vrstvy 40 mm</t>
  </si>
  <si>
    <t>2121406383</t>
  </si>
  <si>
    <t>https://podminky.urs.cz/item/CS_URS_2025_01/113154522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</si>
  <si>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</si>
  <si>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</si>
  <si>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</si>
  <si>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90079712</t>
  </si>
  <si>
    <t>https://podminky.urs.cz/item/CS_URS_2025_01/113202111</t>
  </si>
  <si>
    <t>84*0,5</t>
  </si>
  <si>
    <t>115101201</t>
  </si>
  <si>
    <t>Čerpání vody na dopravní výšku do 10 m s uvažovaným průměrným přítokem do 500 l/min</t>
  </si>
  <si>
    <t>hod</t>
  </si>
  <si>
    <t>533351494</t>
  </si>
  <si>
    <t>https://podminky.urs.cz/item/CS_URS_2025_01/115101201</t>
  </si>
  <si>
    <t>(557,18+135,35)*0,2</t>
  </si>
  <si>
    <t>115101301</t>
  </si>
  <si>
    <t>Pohotovost záložní čerpací soupravy pro dopravní výšku do 10 m s uvažovaným průměrným přítokem do 500 l/min</t>
  </si>
  <si>
    <t>den</t>
  </si>
  <si>
    <t>1788133595</t>
  </si>
  <si>
    <t>https://podminky.urs.cz/item/CS_URS_2025_01/115101301</t>
  </si>
  <si>
    <t>138,506/8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</si>
  <si>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</si>
  <si>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</si>
  <si>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76437168</t>
  </si>
  <si>
    <t>https://podminky.urs.cz/item/CS_URS_2025_01/119001405</t>
  </si>
  <si>
    <t>1,1*(24+2)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</si>
  <si>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</si>
  <si>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</si>
  <si>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-2062484927</t>
  </si>
  <si>
    <t>https://podminky.urs.cz/item/CS_URS_2025_01/119001412</t>
  </si>
  <si>
    <t>1,1*(1+5)</t>
  </si>
  <si>
    <t>12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</si>
  <si>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</si>
  <si>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</si>
  <si>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-116388330</t>
  </si>
  <si>
    <t>https://podminky.urs.cz/item/CS_URS_2025_01/119001421</t>
  </si>
  <si>
    <t>1,1*(6+2)</t>
  </si>
  <si>
    <t>13</t>
  </si>
  <si>
    <t>121151123</t>
  </si>
  <si>
    <t>Sejmutí ornice strojně při souvislé ploše přes 500 m2, tl. vrstvy do 200 mm</t>
  </si>
  <si>
    <t>1518361075</t>
  </si>
  <si>
    <t>https://podminky.urs.cz/item/CS_URS_2025_01/121151123</t>
  </si>
  <si>
    <t>5*67,37</t>
  </si>
  <si>
    <t>14</t>
  </si>
  <si>
    <t>131251100</t>
  </si>
  <si>
    <t>Hloubení nezapažených jam a zářezů strojně s urovnáním dna do předepsaného profilu a spádu v hornině třídy těžitelnosti I skupiny 3 do 20 m3</t>
  </si>
  <si>
    <t>1300159166</t>
  </si>
  <si>
    <t>https://podminky.urs.cz/item/CS_URS_2025_01/131251100</t>
  </si>
  <si>
    <t>0,5*0,5*pi/4*(3+1)"trasírka"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</si>
  <si>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</si>
  <si>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</si>
  <si>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-1895794674</t>
  </si>
  <si>
    <t>https://podminky.urs.cz/item/CS_URS_2025_01/132254206</t>
  </si>
  <si>
    <t>1239,6+187,69</t>
  </si>
  <si>
    <t>"komunikace"-0,49*1450*0,5-0,35*78*0,5</t>
  </si>
  <si>
    <t>"odbočky"0,9*2*111</t>
  </si>
  <si>
    <t>"odbočky dlažba"-0,61*2</t>
  </si>
  <si>
    <t>"zatravnění"-0,15*1,1*67,37</t>
  </si>
  <si>
    <t>Mezisoučet</t>
  </si>
  <si>
    <t>"tř.3 - 80%"v*0,8</t>
  </si>
  <si>
    <t>16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</si>
  <si>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</si>
  <si>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</si>
  <si>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-1218895078</t>
  </si>
  <si>
    <t>https://podminky.urs.cz/item/CS_URS_2025_01/132354206</t>
  </si>
  <si>
    <t>"tř.4- 10%"v*0,10</t>
  </si>
  <si>
    <t>17</t>
  </si>
  <si>
    <t>132454206</t>
  </si>
  <si>
    <t>Hloubení zapažených rýh šířky přes 800 do 2 000 mm strojně s urovnáním dna do předepsaného profilu a spádu v hornině třídy těžitelnosti II skupiny 5 přes 1 000 do 5 000 m3</t>
  </si>
  <si>
    <t>1804624256</t>
  </si>
  <si>
    <t>https://podminky.urs.cz/item/CS_URS_2025_01/132454206</t>
  </si>
  <si>
    <t>"tř.5- 5%"v*0,05</t>
  </si>
  <si>
    <t>18</t>
  </si>
  <si>
    <t>132554206</t>
  </si>
  <si>
    <t>Hloubení zapažených rýh šířky přes 800 do 2 000 mm strojně s urovnáním dna do předepsaného profilu a spádu v hornině třídy těžitelnosti III skupiny 6 přes 1 000 do 5 000 m3</t>
  </si>
  <si>
    <t>1455460367</t>
  </si>
  <si>
    <t>https://podminky.urs.cz/item/CS_URS_2025_01/132554206</t>
  </si>
  <si>
    <t>"tř.6- 5%"v*0,05</t>
  </si>
  <si>
    <t>19</t>
  </si>
  <si>
    <t>139001101</t>
  </si>
  <si>
    <t>Příplatek k cenám hloubených vykopávek za ztížení vykopávky v blízkosti podzemního vedení nebo výbušnin pro jakoukoliv třídu horniny</t>
  </si>
  <si>
    <t>656419715</t>
  </si>
  <si>
    <t>https://podminky.urs.cz/item/CS_URS_2025_01/139001101</t>
  </si>
  <si>
    <t>1,1*1,5*1*15</t>
  </si>
  <si>
    <t>20</t>
  </si>
  <si>
    <t>141721335</t>
  </si>
  <si>
    <t>Řízené šnekové horizontální vrtání s vtlačením potrubí v hloubce do 6 m v hornině třídy těžitelnosti I a II, skupiny 1 až 4 dimenze pro ocelové potrubí délky vrtu do 20 m, průměru přes DN 400 do 500 mm</t>
  </si>
  <si>
    <t>987733633</t>
  </si>
  <si>
    <t>https://podminky.urs.cz/item/CS_URS_2025_01/141721335</t>
  </si>
  <si>
    <t>M</t>
  </si>
  <si>
    <t>140332-1</t>
  </si>
  <si>
    <t>trubka ocelová bezešvá hladká tl 8mm ČSN 41 1375.1 D 508mm</t>
  </si>
  <si>
    <t>-1468234844</t>
  </si>
  <si>
    <t>12*1,01</t>
  </si>
  <si>
    <t>22</t>
  </si>
  <si>
    <t>141721345</t>
  </si>
  <si>
    <t>Řízené šnekové horizontální vrtání s vtlačením potrubí v hloubce do 6 m v hornině třídy těžitelnosti I a II, skupiny 1 až 4 dimenze pro ocelové potrubí délky vrtu přes 20 do 50 m, průměru přes DN 400 do 500 mm</t>
  </si>
  <si>
    <t>1379462812</t>
  </si>
  <si>
    <t>https://podminky.urs.cz/item/CS_URS_2025_01/141721345</t>
  </si>
  <si>
    <t>23</t>
  </si>
  <si>
    <t>-841741351</t>
  </si>
  <si>
    <t>22*1,01</t>
  </si>
  <si>
    <t>24</t>
  </si>
  <si>
    <t>151101101</t>
  </si>
  <si>
    <t>Zřízení pažení a rozepření stěn rýh pro podzemní vedení příložné pro jakoukoliv mezerovitost, hloubky do 2 m</t>
  </si>
  <si>
    <t>645193488</t>
  </si>
  <si>
    <t>https://podminky.urs.cz/item/CS_URS_2025_01/151101101</t>
  </si>
  <si>
    <t>2*111*2</t>
  </si>
  <si>
    <t>25</t>
  </si>
  <si>
    <t>151101102</t>
  </si>
  <si>
    <t>Zřízení pažení a rozepření stěn rýh pro podzemní vedení příložné pro jakoukoliv mezerovitost, hloubky přes 2 do 4 m</t>
  </si>
  <si>
    <t>-156630776</t>
  </si>
  <si>
    <t>https://podminky.urs.cz/item/CS_URS_2025_01/151101102</t>
  </si>
  <si>
    <t>2479,08+343,92</t>
  </si>
  <si>
    <t>26</t>
  </si>
  <si>
    <t>151101111</t>
  </si>
  <si>
    <t>Odstranění pažení a rozepření stěn rýh pro podzemní vedení s uložením materiálu na vzdálenost do 3 m od kraje výkopu příložné, hloubky do 2 m</t>
  </si>
  <si>
    <t>-1507872081</t>
  </si>
  <si>
    <t>https://podminky.urs.cz/item/CS_URS_2025_01/151101111</t>
  </si>
  <si>
    <t>27</t>
  </si>
  <si>
    <t>151101112</t>
  </si>
  <si>
    <t>Odstranění pažení a rozepření stěn rýh pro podzemní vedení s uložením materiálu na vzdálenost do 3 m od kraje výkopu příložné, hloubky přes 2 do 4 m</t>
  </si>
  <si>
    <t>-201263755</t>
  </si>
  <si>
    <t>https://podminky.urs.cz/item/CS_URS_2025_01/151101112</t>
  </si>
  <si>
    <t>28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</si>
  <si>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</si>
  <si>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</si>
  <si>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-2143577798</t>
  </si>
  <si>
    <t>https://podminky.urs.cz/item/CS_URS_2025_01/162451106</t>
  </si>
  <si>
    <t>"meziskládka"(V-sk)*2</t>
  </si>
  <si>
    <t>29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</si>
  <si>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</si>
  <si>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</si>
  <si>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1157410581</t>
  </si>
  <si>
    <t>https://podminky.urs.cz/item/CS_URS_2025_01/162651132</t>
  </si>
  <si>
    <t>"trvalá skládka"sk</t>
  </si>
  <si>
    <t>30</t>
  </si>
  <si>
    <t>167151111</t>
  </si>
  <si>
    <t>Nakládání, skládání a překládání neulehlého výkopku nebo sypaniny strojně nakládání, množství přes 100 m3, z hornin třídy těžitelnosti I, skupiny 1 až 3</t>
  </si>
  <si>
    <t>1228935899</t>
  </si>
  <si>
    <t>https://podminky.urs.cz/item/CS_URS_2025_01/167151111</t>
  </si>
  <si>
    <t>"meziskládka"V-sk</t>
  </si>
  <si>
    <t>31</t>
  </si>
  <si>
    <t>171201231</t>
  </si>
  <si>
    <t>Poplatek za uložení stavebního odpadu na recyklační skládce (skládkovné) zeminy a kamení zatříděného do Katalogu odpadů pod kódem 17 05 04</t>
  </si>
  <si>
    <t>t</t>
  </si>
  <si>
    <t>-632925765</t>
  </si>
  <si>
    <t>https://podminky.urs.cz/item/CS_URS_2025_01/171201231</t>
  </si>
  <si>
    <t>sk*2</t>
  </si>
  <si>
    <t>32</t>
  </si>
  <si>
    <t>171251201</t>
  </si>
  <si>
    <t>Uložení sypaniny na skládky nebo meziskládky bez hutnění s upravením uložené sypaniny do předepsaného tvaru</t>
  </si>
  <si>
    <t>1661344001</t>
  </si>
  <si>
    <t>https://podminky.urs.cz/item/CS_URS_2025_01/171251201</t>
  </si>
  <si>
    <t>-zá</t>
  </si>
  <si>
    <t>Az</t>
  </si>
  <si>
    <t>33</t>
  </si>
  <si>
    <t>174151101</t>
  </si>
  <si>
    <t>Zásyp sypaninou z jakékoliv horniny strojně s uložením výkopku ve vrstvách se zhutněním jam, šachet, rýh nebo kolem objektů v těchto vykopávkách</t>
  </si>
  <si>
    <t>1247368232</t>
  </si>
  <si>
    <t>https://podminky.urs.cz/item/CS_URS_2025_01/174151101</t>
  </si>
  <si>
    <t>"obsyp"-0,615*1,1*(557,18+135,35-22-12)</t>
  </si>
  <si>
    <t>"obsyp"-0,45*0,9*111</t>
  </si>
  <si>
    <t>"stávající sítě"-1*0,5*1,1*40</t>
  </si>
  <si>
    <t>"lože"-0,1*1,1*(557,18+135,35-22-12)</t>
  </si>
  <si>
    <t>"lože"-0,1*0,9*111</t>
  </si>
  <si>
    <t>34</t>
  </si>
  <si>
    <t>58331200</t>
  </si>
  <si>
    <t>štěrkopísek netříděný</t>
  </si>
  <si>
    <t>-1920894712</t>
  </si>
  <si>
    <t>0,5*1450*0,5</t>
  </si>
  <si>
    <t>"místní komunikace"0,5*78*0,5</t>
  </si>
  <si>
    <t>Az*1,67</t>
  </si>
  <si>
    <t>35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</si>
  <si>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</si>
  <si>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</si>
  <si>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-1528076328</t>
  </si>
  <si>
    <t>https://podminky.urs.cz/item/CS_URS_2025_01/175111101</t>
  </si>
  <si>
    <t>0,615*1,1*(557,18+135,35-22-12)-0,315*0,315*pi*(557,18+135,35-22-12)/4</t>
  </si>
  <si>
    <t>0,45*0,9*111</t>
  </si>
  <si>
    <t>"stávající sítě"1*0,5*1,1*40</t>
  </si>
  <si>
    <t>36</t>
  </si>
  <si>
    <t>58337302</t>
  </si>
  <si>
    <t>štěrkopísek frakce 0/16</t>
  </si>
  <si>
    <t>-1928692901</t>
  </si>
  <si>
    <t>461,131*1,67</t>
  </si>
  <si>
    <t>37</t>
  </si>
  <si>
    <t>181351113</t>
  </si>
  <si>
    <t>Rozprostření a urovnání ornice v rovině nebo ve svahu sklonu do 1:5 strojně při souvislé ploše přes 500 m2, tl. vrstvy do 200 mm</t>
  </si>
  <si>
    <t>501204699</t>
  </si>
  <si>
    <t>https://podminky.urs.cz/item/CS_URS_2025_01/181351113</t>
  </si>
  <si>
    <t>38</t>
  </si>
  <si>
    <t>181411131</t>
  </si>
  <si>
    <t>Založení trávníku na půdě předem připravené plochy do 1000 m2 výsevem včetně utažení parkového v rovině nebo na svahu do 1:5</t>
  </si>
  <si>
    <t>1189107049</t>
  </si>
  <si>
    <t>https://podminky.urs.cz/item/CS_URS_2025_01/181411131</t>
  </si>
  <si>
    <t>39</t>
  </si>
  <si>
    <t>00572410</t>
  </si>
  <si>
    <t>osivo směs travní parková</t>
  </si>
  <si>
    <t>kg</t>
  </si>
  <si>
    <t>1653924626</t>
  </si>
  <si>
    <t>336,85</t>
  </si>
  <si>
    <t>336,85*0,03 'Přepočtené koeficientem množství</t>
  </si>
  <si>
    <t>Svislé a kompletní konstrukce</t>
  </si>
  <si>
    <t>40</t>
  </si>
  <si>
    <t>338171123</t>
  </si>
  <si>
    <t>Montáž sloupků a vzpěr plotových ocelových trubkových nebo profilovaných výšky přes 2 do 2,6 m se zabetonováním do 0,08 m3 do připravených jamek</t>
  </si>
  <si>
    <t>kus</t>
  </si>
  <si>
    <t>1239675236</t>
  </si>
  <si>
    <t>https://podminky.urs.cz/item/CS_URS_2025_01/338171123</t>
  </si>
  <si>
    <t>(3+1)"trasírka"</t>
  </si>
  <si>
    <t>41</t>
  </si>
  <si>
    <t>140110500</t>
  </si>
  <si>
    <t>trubka ocelová bezešvá hladká jakost 11 353 76x3,2mm</t>
  </si>
  <si>
    <t>1243399083</t>
  </si>
  <si>
    <t>Poznámka k položce:_x000d_
vč. povrchové úpravy</t>
  </si>
  <si>
    <t>3,65*(3+1)*1,01"trasírky"</t>
  </si>
  <si>
    <t>55283884-1</t>
  </si>
  <si>
    <t xml:space="preserve">dno klenuté S235JR, DN 400, vč. povrchové úpravy </t>
  </si>
  <si>
    <t>35150377</t>
  </si>
  <si>
    <t>(3+1)*1,01"trasírky"</t>
  </si>
  <si>
    <t>43</t>
  </si>
  <si>
    <t>13010010</t>
  </si>
  <si>
    <t>tyč ocelová kruhová jakost S235JR (11 375) D 8mm</t>
  </si>
  <si>
    <t>750508593</t>
  </si>
  <si>
    <t>0,64*(3+1)/1000"trasírky"</t>
  </si>
  <si>
    <t>44</t>
  </si>
  <si>
    <t>359901111</t>
  </si>
  <si>
    <t>Vyčištění stok jakékoliv výšky</t>
  </si>
  <si>
    <t>-535477651</t>
  </si>
  <si>
    <t>https://podminky.urs.cz/item/CS_URS_2025_01/359901111</t>
  </si>
  <si>
    <t>557,18+135,35</t>
  </si>
  <si>
    <t>45</t>
  </si>
  <si>
    <t>359901211</t>
  </si>
  <si>
    <t>Monitoring stok (kamerový systém) jakékoli výšky nová kanalizace</t>
  </si>
  <si>
    <t>-454600913</t>
  </si>
  <si>
    <t>https://podminky.urs.cz/item/CS_URS_2025_01/359901211</t>
  </si>
  <si>
    <t>Vodorovné konstrukce</t>
  </si>
  <si>
    <t>46</t>
  </si>
  <si>
    <t>451572111</t>
  </si>
  <si>
    <t>Lože pod potrubí, stoky a drobné objekty v otevřeném výkopu z kameniva drobného těženého 0 až 4 mm</t>
  </si>
  <si>
    <t>-1756808501</t>
  </si>
  <si>
    <t>https://podminky.urs.cz/item/CS_URS_2025_01/451572111</t>
  </si>
  <si>
    <t>0,1*1,1*(557,18+135,35-22-12)</t>
  </si>
  <si>
    <t>0,1*0,9*111</t>
  </si>
  <si>
    <t>47</t>
  </si>
  <si>
    <t>452112111</t>
  </si>
  <si>
    <t>Osazení betonových dílců prstenců nebo rámů pod poklopy a mříže, výšky do 100 mm</t>
  </si>
  <si>
    <t>-508028958</t>
  </si>
  <si>
    <t>https://podminky.urs.cz/item/CS_URS_2025_01/452112111</t>
  </si>
  <si>
    <t>"stoka A"2+11+3</t>
  </si>
  <si>
    <t>"stoka A-E"1</t>
  </si>
  <si>
    <t>48</t>
  </si>
  <si>
    <t>59224185</t>
  </si>
  <si>
    <t>prstenec šachtový vyrovnávací betonový 625x120x60mm</t>
  </si>
  <si>
    <t>1345413908</t>
  </si>
  <si>
    <t>(3+1)*1,01</t>
  </si>
  <si>
    <t>49</t>
  </si>
  <si>
    <t>59224176</t>
  </si>
  <si>
    <t>prstenec šachtový vyrovnávací betonový 625x120x80mm</t>
  </si>
  <si>
    <t>1846271934</t>
  </si>
  <si>
    <t>11*1,01</t>
  </si>
  <si>
    <t>50</t>
  </si>
  <si>
    <t>59224187</t>
  </si>
  <si>
    <t>prstenec šachtový vyrovnávací betonový 625x120x100mm</t>
  </si>
  <si>
    <t>323544658</t>
  </si>
  <si>
    <t>2*1,01</t>
  </si>
  <si>
    <t>0*1,01</t>
  </si>
  <si>
    <t>Komunikace pozemní</t>
  </si>
  <si>
    <t>51</t>
  </si>
  <si>
    <t>564201011</t>
  </si>
  <si>
    <t>Podklad nebo podsyp ze štěrkopísku ŠP s rozprostřením, vlhčením a zhutněním plochy jednotlivě do 100 m2, po zhutnění tl. 40 mm</t>
  </si>
  <si>
    <t>830889171</t>
  </si>
  <si>
    <t>https://podminky.urs.cz/item/CS_URS_2025_01/564201011</t>
  </si>
  <si>
    <t>"PK1"2</t>
  </si>
  <si>
    <t>52</t>
  </si>
  <si>
    <t>564750011</t>
  </si>
  <si>
    <t>Podklad nebo kryt z kameniva hrubého drceného vel. 8-16 mm s rozprostřením a zhutněním plochy přes 100 m2, po zhutnění tl. 150 mm</t>
  </si>
  <si>
    <t>185090716</t>
  </si>
  <si>
    <t>https://podminky.urs.cz/item/CS_URS_2025_01/564750011</t>
  </si>
  <si>
    <t>"provizorní vrstvy"A</t>
  </si>
  <si>
    <t>53</t>
  </si>
  <si>
    <t>564831111</t>
  </si>
  <si>
    <t>Podklad ze štěrkodrti ŠD s rozprostřením a zhutněním plochy přes 100 m2, po zhutnění tl. 100 mm</t>
  </si>
  <si>
    <t>-143923965</t>
  </si>
  <si>
    <t>https://podminky.urs.cz/item/CS_URS_2025_01/564831111</t>
  </si>
  <si>
    <t>a*2</t>
  </si>
  <si>
    <t>54</t>
  </si>
  <si>
    <t>564861112</t>
  </si>
  <si>
    <t>Podklad ze štěrkodrti ŠD s rozprostřením a zhutněním plochy přes 100 m2, po zhutnění tl. 210 mm</t>
  </si>
  <si>
    <t>-1142580974</t>
  </si>
  <si>
    <t>https://podminky.urs.cz/item/CS_URS_2025_01/564861112</t>
  </si>
  <si>
    <t>55</t>
  </si>
  <si>
    <t>565155101</t>
  </si>
  <si>
    <t>Asfaltový beton vrstva podkladní ACP 16 (obalované kamenivo střednězrnné - OKS) s rozprostřením a zhutněním v pruhu šířky do 1,5 m, po zhutnění tl. 70 mm</t>
  </si>
  <si>
    <t>791704087</t>
  </si>
  <si>
    <t>https://podminky.urs.cz/item/CS_URS_2025_01/565155101</t>
  </si>
  <si>
    <t>56</t>
  </si>
  <si>
    <t>573231108</t>
  </si>
  <si>
    <t>Postřik spojovací PS bez posypu kamenivem ze silniční emulze, v množství 0,50 kg/m2</t>
  </si>
  <si>
    <t>1282010907</t>
  </si>
  <si>
    <t>https://podminky.urs.cz/item/CS_URS_2025_01/573231108</t>
  </si>
  <si>
    <t>57</t>
  </si>
  <si>
    <t>577134111</t>
  </si>
  <si>
    <t>Asfaltový beton vrstva obrusná ACO 11 (ABS) s rozprostřením a se zhutněním z nemodifikovaného asfaltu v pruhu šířky do 3 m tř. I (ACO 11+), po zhutnění tl. 40 mm</t>
  </si>
  <si>
    <t>-636889680</t>
  </si>
  <si>
    <t>https://podminky.urs.cz/item/CS_URS_2025_01/577134111</t>
  </si>
  <si>
    <t>(196)*0,5</t>
  </si>
  <si>
    <t>Trubní vedení</t>
  </si>
  <si>
    <t>58</t>
  </si>
  <si>
    <t>871313121</t>
  </si>
  <si>
    <t>Montáž kanalizačního potrubí z tvrdého PVC-U hladkého plnostěnného tuhost SN 8 DN 160</t>
  </si>
  <si>
    <t>1890480665</t>
  </si>
  <si>
    <t>https://podminky.urs.cz/item/CS_URS_2025_01/871313121</t>
  </si>
  <si>
    <t>"stokaA"102</t>
  </si>
  <si>
    <t>"stoka A-E"9</t>
  </si>
  <si>
    <t>59</t>
  </si>
  <si>
    <t>28611166</t>
  </si>
  <si>
    <t>trubka kanalizační PVC-U plnostěnná jednovrstvá DN 160x5000mm SN8</t>
  </si>
  <si>
    <t>-866230884</t>
  </si>
  <si>
    <t>111</t>
  </si>
  <si>
    <t>111*1,03 'Přepočtené koeficientem množství</t>
  </si>
  <si>
    <t>60</t>
  </si>
  <si>
    <t>871373121</t>
  </si>
  <si>
    <t>Montáž kanalizačního potrubí z tvrdého PVC-U hladkého plnostěnného tuhost SN 8 DN 315</t>
  </si>
  <si>
    <t>-1704818747</t>
  </si>
  <si>
    <t>https://podminky.urs.cz/item/CS_URS_2025_01/871373121</t>
  </si>
  <si>
    <t>"stoka A"557,18</t>
  </si>
  <si>
    <t>"stoka A-E"135,35</t>
  </si>
  <si>
    <t>61</t>
  </si>
  <si>
    <t>28611109</t>
  </si>
  <si>
    <t>trubka kanalizační PVC-U plnostěnná jednovrstvá s rázovou odolností DN 315x6000mm SN12</t>
  </si>
  <si>
    <t>-620801594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</si>
  <si>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315_x000d_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</si>
  <si>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692,53</t>
  </si>
  <si>
    <t>692,53*1,03 'Přepočtené koeficientem množství</t>
  </si>
  <si>
    <t>62</t>
  </si>
  <si>
    <t>877315211</t>
  </si>
  <si>
    <t>Montáž tvarovek na kanalizačním plastovém potrubí z PP nebo PVC-U hladkého plnostěnného kolen, víček nebo hrdlových uzávěrů DN 150</t>
  </si>
  <si>
    <t>-747811918</t>
  </si>
  <si>
    <t>https://podminky.urs.cz/item/CS_URS_2025_01/877315211</t>
  </si>
  <si>
    <t xml:space="preserve">"spadiště"3+3" </t>
  </si>
  <si>
    <t>63</t>
  </si>
  <si>
    <t>28611361</t>
  </si>
  <si>
    <t>koleno kanalizační PVC KG 160x45°</t>
  </si>
  <si>
    <t>-99006613</t>
  </si>
  <si>
    <t>21*1,015</t>
  </si>
  <si>
    <t>64</t>
  </si>
  <si>
    <t>28611363</t>
  </si>
  <si>
    <t>koleno kanalizační PVC KG 160x87°</t>
  </si>
  <si>
    <t>-542387058</t>
  </si>
  <si>
    <t>"spadiště"2*1,015</t>
  </si>
  <si>
    <t>65</t>
  </si>
  <si>
    <t>-674314676</t>
  </si>
  <si>
    <t>"spadiště"0,3+0,8+0,3+0,74</t>
  </si>
  <si>
    <t>2,14*1,03 'Přepočtené koeficientem množství</t>
  </si>
  <si>
    <t>66</t>
  </si>
  <si>
    <t>877375221</t>
  </si>
  <si>
    <t>Montáž tvarovek na kanalizačním plastovém potrubí z PP nebo PVC-U hladkého plnostěnného odboček DN 300</t>
  </si>
  <si>
    <t>214032761</t>
  </si>
  <si>
    <t>https://podminky.urs.cz/item/CS_URS_2025_01/877375221</t>
  </si>
  <si>
    <t>67</t>
  </si>
  <si>
    <t>28611404</t>
  </si>
  <si>
    <t>odbočka kanalizační plastová s hrdlem KG 315/160/45°</t>
  </si>
  <si>
    <t>1803139589</t>
  </si>
  <si>
    <t>68</t>
  </si>
  <si>
    <t>892372121</t>
  </si>
  <si>
    <t>Tlakové zkoušky vzduchem těsnícími vaky ucpávkovými DN 300</t>
  </si>
  <si>
    <t>úsek</t>
  </si>
  <si>
    <t>-1966711364</t>
  </si>
  <si>
    <t>https://podminky.urs.cz/item/CS_URS_2025_01/892372121</t>
  </si>
  <si>
    <t>14+4</t>
  </si>
  <si>
    <t>69</t>
  </si>
  <si>
    <t>894118001</t>
  </si>
  <si>
    <t>Šachty kanalizační zděné Příplatek k cenám za každých dalších 0,60 m výšky vstupu</t>
  </si>
  <si>
    <t>-284200549</t>
  </si>
  <si>
    <t>https://podminky.urs.cz/item/CS_URS_2025_01/894118001</t>
  </si>
  <si>
    <t>"A"3+1+1+1+1+3+1+1+1+1+1+1+1+1+1</t>
  </si>
  <si>
    <t>"A-E"1+2</t>
  </si>
  <si>
    <t>70</t>
  </si>
  <si>
    <t>894411121</t>
  </si>
  <si>
    <t>Zřízení šachet kanalizačních z betonových dílců výšky vstupu do 1,50 m s obložením dna betonem tř. C 25/30, na potrubí DN přes 200 do 300</t>
  </si>
  <si>
    <t>-765819466</t>
  </si>
  <si>
    <t>https://podminky.urs.cz/item/CS_URS_2025_01/894411121</t>
  </si>
  <si>
    <t>"A"15</t>
  </si>
  <si>
    <t>"A-E"4</t>
  </si>
  <si>
    <t>71</t>
  </si>
  <si>
    <t>59224312</t>
  </si>
  <si>
    <t>konus betonové šachty DN 1000 kanalizační 100x62,5x58cm tl stěny 12 stupadla poplastovaná</t>
  </si>
  <si>
    <t>78893190</t>
  </si>
  <si>
    <t>15*1,01</t>
  </si>
  <si>
    <t>4*1,01</t>
  </si>
  <si>
    <t>72</t>
  </si>
  <si>
    <t>59224160</t>
  </si>
  <si>
    <t>skruž betonová kanalizační se stupadly 100x25x12cm</t>
  </si>
  <si>
    <t>1229314763</t>
  </si>
  <si>
    <t>13*1,01</t>
  </si>
  <si>
    <t>73</t>
  </si>
  <si>
    <t>59224051</t>
  </si>
  <si>
    <t>skruž betonová kanalizační se stupadly 100x50x12cm</t>
  </si>
  <si>
    <t>494879200</t>
  </si>
  <si>
    <t>74</t>
  </si>
  <si>
    <t>59224052</t>
  </si>
  <si>
    <t>skruž betonová kanalizační se stupadly 100x100x12cm</t>
  </si>
  <si>
    <t>-2093875936</t>
  </si>
  <si>
    <t>1*1,01</t>
  </si>
  <si>
    <t>75</t>
  </si>
  <si>
    <t>59224348</t>
  </si>
  <si>
    <t>těsnění elastomerové pro spojení šachetních dílů DN 1000</t>
  </si>
  <si>
    <t>436810161</t>
  </si>
  <si>
    <t>76</t>
  </si>
  <si>
    <t>59224351</t>
  </si>
  <si>
    <t>dno betonové šachty kanalizační jednolité 100x58x20cm</t>
  </si>
  <si>
    <t>-426775867</t>
  </si>
  <si>
    <t>77</t>
  </si>
  <si>
    <t>899102112</t>
  </si>
  <si>
    <t>Osazení poklopů šachtových litinových, ocelových nebo železobetonových včetně rámů pro třídu zatížení A15, A50</t>
  </si>
  <si>
    <t>1628982663</t>
  </si>
  <si>
    <t>https://podminky.urs.cz/item/CS_URS_2025_01/899102112</t>
  </si>
  <si>
    <t>78</t>
  </si>
  <si>
    <t>28661932</t>
  </si>
  <si>
    <t>poklop šachtový litinový DN 600 pro třídu zatížení A15</t>
  </si>
  <si>
    <t>-612234428</t>
  </si>
  <si>
    <t>79</t>
  </si>
  <si>
    <t>899104112</t>
  </si>
  <si>
    <t>Osazení poklopů šachtových litinových, ocelových nebo železobetonových včetně rámů pro třídu zatížení D400, E600</t>
  </si>
  <si>
    <t>-2050307882</t>
  </si>
  <si>
    <t>https://podminky.urs.cz/item/CS_URS_2025_01/899104112</t>
  </si>
  <si>
    <t>"A-E"1</t>
  </si>
  <si>
    <t>80</t>
  </si>
  <si>
    <t>59224660</t>
  </si>
  <si>
    <t>poklop šachtový betonový, litinový rám 785(610)x160mm D400 bez odvětrání</t>
  </si>
  <si>
    <t>-1861877101</t>
  </si>
  <si>
    <t>81</t>
  </si>
  <si>
    <t>899131121</t>
  </si>
  <si>
    <t>Osazení samonivelačního poklopu v komunikaci za finišerem do čerstvého asfaltu šachtového s ošetřením podkladních vrstev hloubky do 25 cm</t>
  </si>
  <si>
    <t>267269131</t>
  </si>
  <si>
    <t>https://podminky.urs.cz/item/CS_URS_2025_01/899131121</t>
  </si>
  <si>
    <t>82</t>
  </si>
  <si>
    <t>55241034</t>
  </si>
  <si>
    <t>poklop šachtový litinový kruhový DN 600 bez ventilace tř D400 v samonivelačním rámu pro extrémní dopravní zatížení</t>
  </si>
  <si>
    <t>1084170012</t>
  </si>
  <si>
    <t>83</t>
  </si>
  <si>
    <t>899623161</t>
  </si>
  <si>
    <t>Obetonování potrubí nebo zdiva stok betonem prostým v otevřeném výkopu, betonem tř. C 20/25</t>
  </si>
  <si>
    <t>668251402</t>
  </si>
  <si>
    <t>https://podminky.urs.cz/item/CS_URS_2025_01/899623161</t>
  </si>
  <si>
    <t>"spadiště ŠA.25"0,7*0,7*0,8</t>
  </si>
  <si>
    <t>"spadiště ŠA.30"0,7*0,7*0,74</t>
  </si>
  <si>
    <t>84</t>
  </si>
  <si>
    <t>899643121</t>
  </si>
  <si>
    <t>Bednění pro obetonování potrubí v otevřeném výkopu zřízení</t>
  </si>
  <si>
    <t>-1283804755</t>
  </si>
  <si>
    <t>https://podminky.urs.cz/item/CS_URS_2025_01/899643121</t>
  </si>
  <si>
    <t>"spadiště ŠA.25"0,7*0,8*3</t>
  </si>
  <si>
    <t>"spadiště ŠA.30"0,7*0,74*3</t>
  </si>
  <si>
    <t>85</t>
  </si>
  <si>
    <t>899643122</t>
  </si>
  <si>
    <t>Bednění pro obetonování potrubí v otevřeném výkopu odstranění</t>
  </si>
  <si>
    <t>-1231808021</t>
  </si>
  <si>
    <t>https://podminky.urs.cz/item/CS_URS_2025_01/899643122</t>
  </si>
  <si>
    <t>86</t>
  </si>
  <si>
    <t>899713111</t>
  </si>
  <si>
    <t>Orientační tabulky na vodovodních a kanalizačních řadech na sloupku ocelovém nebo betonovém</t>
  </si>
  <si>
    <t>-1732090225</t>
  </si>
  <si>
    <t>https://podminky.urs.cz/item/CS_URS_2025_01/899713111</t>
  </si>
  <si>
    <t>1+2+1"trasírky"</t>
  </si>
  <si>
    <t>87</t>
  </si>
  <si>
    <t>899722112</t>
  </si>
  <si>
    <t>Krytí potrubí z plastů výstražnou fólií z PVC šířky přes 20 do 25 cm</t>
  </si>
  <si>
    <t>489089307</t>
  </si>
  <si>
    <t>https://podminky.urs.cz/item/CS_URS_2025_01/899722112</t>
  </si>
  <si>
    <t>88</t>
  </si>
  <si>
    <t>899722114</t>
  </si>
  <si>
    <t>Krytí potrubí z plastů výstražnou fólií z PVC šířky přes 34 do 40 cm</t>
  </si>
  <si>
    <t>643070476</t>
  </si>
  <si>
    <t>https://podminky.urs.cz/item/CS_URS_2025_01/899722114</t>
  </si>
  <si>
    <t>557,18+135,35-(22+12)</t>
  </si>
  <si>
    <t>89</t>
  </si>
  <si>
    <t>899911255</t>
  </si>
  <si>
    <t>Kluzné objímky (pojízdná sedla) pro zasunutí potrubí do chráničky výšky 41 mm vnějšího průměru potrubí přes 291 do 328 mm</t>
  </si>
  <si>
    <t>-2110894349</t>
  </si>
  <si>
    <t>https://podminky.urs.cz/item/CS_URS_2025_01/899911255</t>
  </si>
  <si>
    <t>14+9</t>
  </si>
  <si>
    <t>90</t>
  </si>
  <si>
    <t>899913165</t>
  </si>
  <si>
    <t>Koncové uzavírací manžety chrániček DN potrubí x DN chráničky DN 300 x 500</t>
  </si>
  <si>
    <t>2026559197</t>
  </si>
  <si>
    <t>https://podminky.urs.cz/item/CS_URS_2025_01/899913165</t>
  </si>
  <si>
    <t>2+2</t>
  </si>
  <si>
    <t>91</t>
  </si>
  <si>
    <t>R8-1</t>
  </si>
  <si>
    <t>D+M spadišťová hlava 300/150</t>
  </si>
  <si>
    <t>355579392</t>
  </si>
  <si>
    <t>1+1</t>
  </si>
  <si>
    <t>Ostatní konstrukce a práce, bourání</t>
  </si>
  <si>
    <t>92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</si>
  <si>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</si>
  <si>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</si>
  <si>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638760285</t>
  </si>
  <si>
    <t>https://podminky.urs.cz/item/CS_URS_2025_01/916131213</t>
  </si>
  <si>
    <t>84*0,5"původní vybourané"</t>
  </si>
  <si>
    <t>93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</si>
  <si>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</si>
  <si>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</si>
  <si>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-627845413</t>
  </si>
  <si>
    <t>https://podminky.urs.cz/item/CS_URS_2025_01/919732211</t>
  </si>
  <si>
    <t>(72)*0,5</t>
  </si>
  <si>
    <t>94</t>
  </si>
  <si>
    <t>919735112</t>
  </si>
  <si>
    <t>Řezání stávajícího živičného krytu nebo podkladu hloubky přes 50 do 100 mm</t>
  </si>
  <si>
    <t>187702217</t>
  </si>
  <si>
    <t>https://podminky.urs.cz/item/CS_URS_2025_01/919735112</t>
  </si>
  <si>
    <t>95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</si>
  <si>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</si>
  <si>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</si>
  <si>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1707614897</t>
  </si>
  <si>
    <t>https://podminky.urs.cz/item/CS_URS_2025_01/979024443</t>
  </si>
  <si>
    <t>96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</si>
  <si>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</si>
  <si>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</si>
  <si>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475709893</t>
  </si>
  <si>
    <t>https://podminky.urs.cz/item/CS_URS_2025_01/979054451</t>
  </si>
  <si>
    <t>997</t>
  </si>
  <si>
    <t>Přesun sutě</t>
  </si>
  <si>
    <t>97</t>
  </si>
  <si>
    <t>997221551</t>
  </si>
  <si>
    <t>Vodorovná doprava suti bez naložení, ale se složením a s hrubým urovnáním ze sypkých materiálů, na vzdálenost do 1 km</t>
  </si>
  <si>
    <t>-150443078</t>
  </si>
  <si>
    <t>https://podminky.urs.cz/item/CS_URS_2025_01/997221551</t>
  </si>
  <si>
    <t>"živice"21,56+9,016</t>
  </si>
  <si>
    <t>"proviz vrstvy"29,4</t>
  </si>
  <si>
    <t>"podklad vrstvy"28,42+1,5</t>
  </si>
  <si>
    <t>997221559</t>
  </si>
  <si>
    <t>Vodorovná doprava suti bez naložení, ale se složením a s hrubým urovnáním Příplatek k ceně za každý další započatý 1 km přes 1 km</t>
  </si>
  <si>
    <t>34993650</t>
  </si>
  <si>
    <t>https://podminky.urs.cz/item/CS_URS_2025_01/997221559</t>
  </si>
  <si>
    <t>89,896*4 'Přepočtené koeficientem množství</t>
  </si>
  <si>
    <t>99</t>
  </si>
  <si>
    <t>997221873</t>
  </si>
  <si>
    <t>-589903649</t>
  </si>
  <si>
    <t>https://podminky.urs.cz/item/CS_URS_2025_01/997221873</t>
  </si>
  <si>
    <t>100</t>
  </si>
  <si>
    <t>997221875</t>
  </si>
  <si>
    <t>Poplatek za uložení stavebního odpadu na recyklační skládce (skládkovné) asfaltového bez obsahu dehtu zatříděného do Katalogu odpadů pod kódem 17 03 02</t>
  </si>
  <si>
    <t>2013211615</t>
  </si>
  <si>
    <t>https://podminky.urs.cz/item/CS_URS_2025_01/997221875</t>
  </si>
  <si>
    <t>998</t>
  </si>
  <si>
    <t>Přesun hmot</t>
  </si>
  <si>
    <t>101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</si>
  <si>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</si>
  <si>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</si>
  <si>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-1447893578</t>
  </si>
  <si>
    <t>https://podminky.urs.cz/item/CS_URS_2025_01/998276101</t>
  </si>
  <si>
    <t>PSV</t>
  </si>
  <si>
    <t>Práce a dodávky PSV</t>
  </si>
  <si>
    <t>715</t>
  </si>
  <si>
    <t>Izolace proti chemickým vlivům</t>
  </si>
  <si>
    <t>102</t>
  </si>
  <si>
    <t>715174012</t>
  </si>
  <si>
    <t>Provedení izolace stavebních konstrukcí speciální obklady nádrží, kanálů nebo šachet do tmelů, s úpravou spár čedičovými tl. 25 až 40 mm</t>
  </si>
  <si>
    <t>1517143165</t>
  </si>
  <si>
    <t>https://podminky.urs.cz/item/CS_URS_2025_01/715174012</t>
  </si>
  <si>
    <t>1,15+1*1*pi/4"spadiště + dno ŠA.25"</t>
  </si>
  <si>
    <t>1,09+1*1*pi/4"spadiště + dno ŠA.30"</t>
  </si>
  <si>
    <t>103</t>
  </si>
  <si>
    <t>63232810</t>
  </si>
  <si>
    <t>dlaždice z taveného čediče průmyslové jemný rastr 200x200x22mm</t>
  </si>
  <si>
    <t>1814211601</t>
  </si>
  <si>
    <t>3,81*1,05</t>
  </si>
  <si>
    <t>104</t>
  </si>
  <si>
    <t>715189003</t>
  </si>
  <si>
    <t>Příplatek k cenám provedení izolace stavebních konstrukcí za ztíženou montáž při provádění izolací v ploše do 30 m2 na objektu</t>
  </si>
  <si>
    <t>1458984473</t>
  </si>
  <si>
    <t>https://podminky.urs.cz/item/CS_URS_2025_01/715189003</t>
  </si>
  <si>
    <t>3,81</t>
  </si>
  <si>
    <t>105</t>
  </si>
  <si>
    <t>998715101</t>
  </si>
  <si>
    <t>Přesun hmot pro izolace proti chemickým vlivům stanovený z hmotnosti přesunovaného materiálu vodorovná dopravní vzdálenost do 50 m základní v objektech výšky do 6 m</t>
  </si>
  <si>
    <t>-1179833468</t>
  </si>
  <si>
    <t>https://podminky.urs.cz/item/CS_URS_2025_01/998715101</t>
  </si>
  <si>
    <t>Práce a dodávky M</t>
  </si>
  <si>
    <t>23-M</t>
  </si>
  <si>
    <t>Montáže potrubí</t>
  </si>
  <si>
    <t>106</t>
  </si>
  <si>
    <t>230202076</t>
  </si>
  <si>
    <t>Nasunutí potrubní sekce do chráničky pro plynovody nasouvané potrubí plastové dn přes 250 do 315 mm</t>
  </si>
  <si>
    <t>-612492878</t>
  </si>
  <si>
    <t>https://podminky.urs.cz/item/CS_URS_2025_01/230202076</t>
  </si>
  <si>
    <t>22+12</t>
  </si>
  <si>
    <t>134,282</t>
  </si>
  <si>
    <t>404,398</t>
  </si>
  <si>
    <t>690,444</t>
  </si>
  <si>
    <t>420,328</t>
  </si>
  <si>
    <t>SO-01.2 - Stávající dešťová kanalizace</t>
  </si>
  <si>
    <t>(149,22+31,11+3,3)*0,2</t>
  </si>
  <si>
    <t>36,726/8</t>
  </si>
  <si>
    <t>1,5*8</t>
  </si>
  <si>
    <t>1,5*2</t>
  </si>
  <si>
    <t>1,5*4</t>
  </si>
  <si>
    <t>0,5*0,5*pi/4*(2)"trasírka"</t>
  </si>
  <si>
    <t>768,04+4*3*4,5</t>
  </si>
  <si>
    <t>"komunikace"-0,49*(1,5*149,22+1,3*(31,11+3,3))</t>
  </si>
  <si>
    <t>1,5*1,5*1*14</t>
  </si>
  <si>
    <t>1051,46+2,75*3,3*2</t>
  </si>
  <si>
    <t>153111111</t>
  </si>
  <si>
    <t>Úprava ocelových štětovnic pro štětové stěny řezání z terénu, štětovnic na skládce příčné</t>
  </si>
  <si>
    <t>-1732588994</t>
  </si>
  <si>
    <t>https://podminky.urs.cz/item/CS_URS_2025_01/153111111</t>
  </si>
  <si>
    <t>"Pažená jáma pro šachtu - štětovnice IIIn dl. 4,5m" 14/0,4</t>
  </si>
  <si>
    <t>153111113</t>
  </si>
  <si>
    <t>Úprava ocelových štětovnic pro štětové stěny řezání z terénu, štětovnic na skládce otvorů</t>
  </si>
  <si>
    <t>1570758997</t>
  </si>
  <si>
    <t>https://podminky.urs.cz/item/CS_URS_2025_01/153111113</t>
  </si>
  <si>
    <t>153112111</t>
  </si>
  <si>
    <t>Zřízení beraněných stěn z ocelových štětovnic z terénu nastražení štětovnic ve standardních podmínkách, délky do 10 m</t>
  </si>
  <si>
    <t>-1550730580</t>
  </si>
  <si>
    <t>https://podminky.urs.cz/item/CS_URS_2025_01/153112111</t>
  </si>
  <si>
    <t>"Pažená jáma pro šachtu - štětovnice IIIn dl. 4,5m" 14*4,5</t>
  </si>
  <si>
    <t>153112122</t>
  </si>
  <si>
    <t>Zřízení beraněných stěn z ocelových štětovnic z terénu zaberanění štětovnic ve standardních podmínkách, délky do 8 m</t>
  </si>
  <si>
    <t>-798340277</t>
  </si>
  <si>
    <t>https://podminky.urs.cz/item/CS_URS_2025_01/153112122</t>
  </si>
  <si>
    <t>"Pažená jáma pro šachtu - štětovnice IIIn dl. 4,5m"14*4,5</t>
  </si>
  <si>
    <t>159202200</t>
  </si>
  <si>
    <t>štětovnice IIIn</t>
  </si>
  <si>
    <t>993296607</t>
  </si>
  <si>
    <t>Poznámka k položce:_x000d_
Obratovost pětinásobná</t>
  </si>
  <si>
    <t>"pažená jáma - štětovnice IIIn, dl. 4,5m, hmotnost 155,5 kg/m2, obratovost uvažována pětinásobná"14*4,5*155,5/1000</t>
  </si>
  <si>
    <t>153113140</t>
  </si>
  <si>
    <t>Vytažení stěn z ocelových štětovnic zaberaněných z terénu délky přes 12 m ve standardních podmínkách, zaberaněných na hloubku do 8 m</t>
  </si>
  <si>
    <t>333733575</t>
  </si>
  <si>
    <t>https://podminky.urs.cz/item/CS_URS_2025_01/153113140</t>
  </si>
  <si>
    <t>153116111</t>
  </si>
  <si>
    <t>Kleštiny nebo převázky pro hradící stěny beraněné, nasazené, tabulové z oceli jakéhokoliv druhu z terénu opracování</t>
  </si>
  <si>
    <t>-1983297508</t>
  </si>
  <si>
    <t>https://podminky.urs.cz/item/CS_URS_2025_01/153116111</t>
  </si>
  <si>
    <t xml:space="preserve">Poznámka k položce:_x000d_
Pažená část jámy  - rozepření, dva rozpěrné rám (horní + střední úroveň štětové stěny)_x000d_
skladba 1 ks rámu: U 200mm (celk dl. 20,3), rohové vzpěry HEB 160mm (4ks, dl.2m/ks)_x000d_
rozpěra oc. roura 2ks/rám 216/6,3mm(dl. 1ks 3,98m)_x000d_
Včetně spojovacího materiálu.</t>
  </si>
  <si>
    <t>"U 200 (22,8 kg/m), oc. roura 216/6,3 (33,05 kg/m), HEB 160 (43,7 kg/m)" (22,8*14*2/1000+43,7*4*1*2/1000+33,05*3*2*2/1000)</t>
  </si>
  <si>
    <t>153116112</t>
  </si>
  <si>
    <t>Kleštiny nebo převázky pro hradící stěny beraněné, nasazené, tabulové z oceli jakéhokoliv druhu z terénu montáž</t>
  </si>
  <si>
    <t>188583969</t>
  </si>
  <si>
    <t>https://podminky.urs.cz/item/CS_URS_2025_01/153116112</t>
  </si>
  <si>
    <t>13010976</t>
  </si>
  <si>
    <t>ocel profilová jakost S235JR (11 375) průřez HEB 160</t>
  </si>
  <si>
    <t>1188480633</t>
  </si>
  <si>
    <t>"HEB 160 (43,7 kg/m) " 43,7*2*1*2/1000</t>
  </si>
  <si>
    <t>13010826</t>
  </si>
  <si>
    <t>ocel profilová jakost S235JR (11 375) průřez U (UPN) 200</t>
  </si>
  <si>
    <t>747589112</t>
  </si>
  <si>
    <t>"U 200 (22,8 kg/m) " 22,8*14*2/1000</t>
  </si>
  <si>
    <t>14011106</t>
  </si>
  <si>
    <t>trubka ocelová bezešvá hladká jakost 11 353 219x6,3mm</t>
  </si>
  <si>
    <t>CS ÚRS 2018 01</t>
  </si>
  <si>
    <t>-372217461</t>
  </si>
  <si>
    <t>"Oc. roura 219/6,3 (33,05 kg/m)" 33,05*3*2*2/1000</t>
  </si>
  <si>
    <t>153116113</t>
  </si>
  <si>
    <t>Kleštiny nebo převázky pro hradící stěny beraněné, nasazené, tabulové z oceli jakéhokoliv druhu z terénu demontáž</t>
  </si>
  <si>
    <t>-1795369055</t>
  </si>
  <si>
    <t>https://podminky.urs.cz/item/CS_URS_2025_01/153116113</t>
  </si>
  <si>
    <t>"obsyp"-0,9*1,5*149,22</t>
  </si>
  <si>
    <t>"obsyp"-0,7*1,3*(31,11+3,3)</t>
  </si>
  <si>
    <t>"stávající sítě"-1*0,5*1,5*14</t>
  </si>
  <si>
    <t>"lože"-0,1*1,5*149,22</t>
  </si>
  <si>
    <t>"lože"-0,1*1,3*(31,11+3,3)</t>
  </si>
  <si>
    <t>0,9*1,5*149,22-0,6*0,6*pi*149,22/4</t>
  </si>
  <si>
    <t>0,7*1,3*(31,11+3,3)-0,4*0,4*pi*(31,11+3,3)/4</t>
  </si>
  <si>
    <t>"stávající sítě"1*0,5*1,5*14</t>
  </si>
  <si>
    <t>196,745*1,67</t>
  </si>
  <si>
    <t>(2)"trasírka"</t>
  </si>
  <si>
    <t>3,65*(2)*1,01"trasírky"</t>
  </si>
  <si>
    <t>(2)*1,01"trasírky"</t>
  </si>
  <si>
    <t>0,64*(2)/1000"trasírky"</t>
  </si>
  <si>
    <t>149,22+31,11+3,3</t>
  </si>
  <si>
    <t>0,1*1,5*149,22</t>
  </si>
  <si>
    <t>0,1*1,3*(31,11+3,3)</t>
  </si>
  <si>
    <t>4+5+1</t>
  </si>
  <si>
    <t>(1)*1,01</t>
  </si>
  <si>
    <t>5*1,01</t>
  </si>
  <si>
    <t>452112121</t>
  </si>
  <si>
    <t>Osazení betonových dílců prstenců nebo rámů pod poklopy a mříže, výšky přes 100 do 200 mm</t>
  </si>
  <si>
    <t>-2057681293</t>
  </si>
  <si>
    <t>https://podminky.urs.cz/item/CS_URS_2025_01/452112121</t>
  </si>
  <si>
    <t>59224188</t>
  </si>
  <si>
    <t>prstenec šachtový vyrovnávací betonový 625x120x120mm</t>
  </si>
  <si>
    <t>-263708525</t>
  </si>
  <si>
    <t>3*1,01</t>
  </si>
  <si>
    <t>871393121</t>
  </si>
  <si>
    <t>Montáž kanalizačního potrubí z tvrdého PVC-U hladkého plnostěnného tuhost SN 8 DN 400</t>
  </si>
  <si>
    <t>-1885606050</t>
  </si>
  <si>
    <t>https://podminky.urs.cz/item/CS_URS_2025_01/871393121</t>
  </si>
  <si>
    <t>31,11+3,3</t>
  </si>
  <si>
    <t>28611110</t>
  </si>
  <si>
    <t>trubka kanalizační PVC-U plnostěnná jednovrstvá s rázovou odolností DN 400x6000mm SN12</t>
  </si>
  <si>
    <t>-341298230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</si>
  <si>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400_x000d_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</si>
  <si>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31,41</t>
  </si>
  <si>
    <t>31,41*1,03 'Přepočtené koeficientem množství</t>
  </si>
  <si>
    <t>871443123</t>
  </si>
  <si>
    <t>Montáž kanalizačního potrubí z tvrdého PVC-U hladkého plnostěnného tuhost SN 12 DN 630</t>
  </si>
  <si>
    <t>661275810</t>
  </si>
  <si>
    <t>https://podminky.urs.cz/item/CS_URS_2025_01/871443123</t>
  </si>
  <si>
    <t>149,22</t>
  </si>
  <si>
    <t>28611236</t>
  </si>
  <si>
    <t>trubka kanalizační PVC-U plnostěnná jednovrstvá s rázovou odolností DN 630x3000mm SN12</t>
  </si>
  <si>
    <t>1625855477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</si>
  <si>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630_x000d_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</si>
  <si>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149,22*1,03 'Přepočtené koeficientem množství</t>
  </si>
  <si>
    <t>892392121</t>
  </si>
  <si>
    <t>Tlakové zkoušky vzduchem těsnícími vaky ucpávkovými DN 400</t>
  </si>
  <si>
    <t>694132973</t>
  </si>
  <si>
    <t>https://podminky.urs.cz/item/CS_URS_2025_01/892392121</t>
  </si>
  <si>
    <t>892442121</t>
  </si>
  <si>
    <t>Tlakové zkoušky vzduchem těsnícími vaky ucpávkovými DN 600</t>
  </si>
  <si>
    <t>-1720736348</t>
  </si>
  <si>
    <t>https://podminky.urs.cz/item/CS_URS_2025_01/892442121</t>
  </si>
  <si>
    <t>2+2+2+2+5+2+2</t>
  </si>
  <si>
    <t>894411131</t>
  </si>
  <si>
    <t>Zřízení šachet kanalizačních z betonových dílců výšky vstupu do 1,50 m s obložením dna betonem tř. C 25/30, na potrubí DN přes 300 do 400</t>
  </si>
  <si>
    <t>https://podminky.urs.cz/item/CS_URS_2025_01/894411131</t>
  </si>
  <si>
    <t>795263157</t>
  </si>
  <si>
    <t>59224354</t>
  </si>
  <si>
    <t>dno betonové šachty kanalizační jednolité 100x78x40cm</t>
  </si>
  <si>
    <t>-488920307</t>
  </si>
  <si>
    <t>894411151</t>
  </si>
  <si>
    <t>Zřízení šachet kanalizačních z betonových dílců výšky vstupu do 1,50 m s obložením dna betonem tř. C 25/30, na potrubí DN 600</t>
  </si>
  <si>
    <t>1684126421</t>
  </si>
  <si>
    <t>https://podminky.urs.cz/item/CS_URS_2025_01/894411151</t>
  </si>
  <si>
    <t>1449067733</t>
  </si>
  <si>
    <t>-1932412792</t>
  </si>
  <si>
    <t>220533827</t>
  </si>
  <si>
    <t>1095326614</t>
  </si>
  <si>
    <t>59224356</t>
  </si>
  <si>
    <t>dno betonové šachty kanalizační jednolité 100x98x60cm</t>
  </si>
  <si>
    <t>-1229226471</t>
  </si>
  <si>
    <t>-1538969185</t>
  </si>
  <si>
    <t>2015025962</t>
  </si>
  <si>
    <t>2"trasírky"</t>
  </si>
  <si>
    <t>899910212</t>
  </si>
  <si>
    <t>Výplň potrubí trub betonových, litinových nebo kameninových cementopopílkovou suspenzí pod tlakem, délky přes 50 do 100 m</t>
  </si>
  <si>
    <t>664678275</t>
  </si>
  <si>
    <t>https://podminky.urs.cz/item/CS_URS_2025_01/899910212</t>
  </si>
  <si>
    <t>0,4*0,4*pi*62/4</t>
  </si>
  <si>
    <t>0,5*0,5*pi*128/4</t>
  </si>
  <si>
    <t>-1745344185</t>
  </si>
  <si>
    <t>1,73+1*1*pi/4"spadiště + dno ŠD3.5"</t>
  </si>
  <si>
    <t>960192561</t>
  </si>
  <si>
    <t>2,515*1,05</t>
  </si>
  <si>
    <t>1307998550</t>
  </si>
  <si>
    <t>2,515</t>
  </si>
  <si>
    <t>-700399666</t>
  </si>
  <si>
    <t>mk</t>
  </si>
  <si>
    <t>místní komunikace - plocha</t>
  </si>
  <si>
    <t>ob</t>
  </si>
  <si>
    <t>obsyp potrubí</t>
  </si>
  <si>
    <t>311,843</t>
  </si>
  <si>
    <t>403</t>
  </si>
  <si>
    <t>vk</t>
  </si>
  <si>
    <t>výkop komunikace</t>
  </si>
  <si>
    <t>724,755</t>
  </si>
  <si>
    <t>412,912</t>
  </si>
  <si>
    <t>SO-02 - Vodovod</t>
  </si>
  <si>
    <t>222</t>
  </si>
  <si>
    <t xml:space="preserve">    722 - Zdravotechnika - vnitřní vodovod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</si>
  <si>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</si>
  <si>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</si>
  <si>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50222765</t>
  </si>
  <si>
    <t>https://podminky.urs.cz/item/CS_URS_2025_01/113106121</t>
  </si>
  <si>
    <t>-717733311</t>
  </si>
  <si>
    <t>1643161629</t>
  </si>
  <si>
    <t>"provizorní vrstva komunikace"mk</t>
  </si>
  <si>
    <t>62700288</t>
  </si>
  <si>
    <t>-1660781414</t>
  </si>
  <si>
    <t>1356227057</t>
  </si>
  <si>
    <t>-1910664501</t>
  </si>
  <si>
    <t>1154530565</t>
  </si>
  <si>
    <t>12+84*0,5</t>
  </si>
  <si>
    <t>-629813184</t>
  </si>
  <si>
    <t>(579)*0,2</t>
  </si>
  <si>
    <t>532705684</t>
  </si>
  <si>
    <t>115,8/8</t>
  </si>
  <si>
    <t>-689064095</t>
  </si>
  <si>
    <t>1*17</t>
  </si>
  <si>
    <t>-1747978250</t>
  </si>
  <si>
    <t>1*20</t>
  </si>
  <si>
    <t>1272568117</t>
  </si>
  <si>
    <t>1*5</t>
  </si>
  <si>
    <t>1312855624</t>
  </si>
  <si>
    <t>987,58</t>
  </si>
  <si>
    <t>"dlažba"-0,61*2-0,24*17</t>
  </si>
  <si>
    <t>"odbočky"0,9*1,5*82,5</t>
  </si>
  <si>
    <t>"tř.3 - 80% komunikace"vk*0,8</t>
  </si>
  <si>
    <t>1308384577</t>
  </si>
  <si>
    <t>"tř.4- 15% komunikace"vk*0,15</t>
  </si>
  <si>
    <t>101784668</t>
  </si>
  <si>
    <t>"tř.4- 5%"vk*0,05</t>
  </si>
  <si>
    <t>-290919992</t>
  </si>
  <si>
    <t>1*1,5*1*42</t>
  </si>
  <si>
    <t>-670354160</t>
  </si>
  <si>
    <t>1991,31</t>
  </si>
  <si>
    <t>"přípojky"1,5*(82,5)*2</t>
  </si>
  <si>
    <t>-2079033477</t>
  </si>
  <si>
    <t>-1053225577</t>
  </si>
  <si>
    <t>"meziskládka"(vk-sk)*2</t>
  </si>
  <si>
    <t>1394186792</t>
  </si>
  <si>
    <t>-1101955410</t>
  </si>
  <si>
    <t>"meziskládka"vk-sk</t>
  </si>
  <si>
    <t>-2092273085</t>
  </si>
  <si>
    <t>1127916911</t>
  </si>
  <si>
    <t>-zá-ob+21"obsyp stávající sítě"</t>
  </si>
  <si>
    <t>822493718</t>
  </si>
  <si>
    <t>-ob</t>
  </si>
  <si>
    <t>-716600701</t>
  </si>
  <si>
    <t>0,5*78*0,5</t>
  </si>
  <si>
    <t>AZ*1,67</t>
  </si>
  <si>
    <t>-1081607673</t>
  </si>
  <si>
    <t>0,46*1*579</t>
  </si>
  <si>
    <t>0,33*0,9*82,5</t>
  </si>
  <si>
    <t>"stávající sítě"1*0,5*1*42</t>
  </si>
  <si>
    <t>-1552138854</t>
  </si>
  <si>
    <t>21*1,67"stávající sítě"</t>
  </si>
  <si>
    <t>452313141</t>
  </si>
  <si>
    <t>Podkladní a zajišťovací konstrukce z betonu prostého v otevřeném výkopu bez zvýšených nároků na prostředí bloky pro potrubí z betonu tř. C 16/20</t>
  </si>
  <si>
    <t>-625671431</t>
  </si>
  <si>
    <t>https://podminky.urs.cz/item/CS_URS_2025_01/452313141</t>
  </si>
  <si>
    <t>"N-kus"0,3*0,3*0,3*(2)</t>
  </si>
  <si>
    <t>"T-kus"(0,6*0,9*0,3+(0,6+0,18)*0,5*((0,9+0,4)*0,5*0,23+0,425*0,4))*(3)</t>
  </si>
  <si>
    <t>"elektrokoleno"(0,6*0,9*0,3+(0,6+0,25)*0,5*(0,9+0,36)*0,5*0,275+0,89*0,25*0,36)*(5)</t>
  </si>
  <si>
    <t>"oblouk litina"(0,55*0,35*0,15+(0,55+0,21)*0,5*(0,35+0,135)*0,5*0,25+0,21*0,4*0,135)*(1)</t>
  </si>
  <si>
    <t>452353111</t>
  </si>
  <si>
    <t>Bednění podkladních a zajišťovacích konstrukcí v otevřeném výkopu bloků pro potrubí zřízení</t>
  </si>
  <si>
    <t>1460725994</t>
  </si>
  <si>
    <t>https://podminky.urs.cz/item/CS_URS_2025_01/452353111</t>
  </si>
  <si>
    <t>"T-kus"(0,6*(0,9+0,3*2)+(0,6+0,18)*0,5*(0,65*2+0,4))*(3)</t>
  </si>
  <si>
    <t>"elektrokoleno"(0,6*(0,9+0,3*2)+(0,6+0,25)*0,5*0,275*2+0,25*(0,89*2+0,2))*(5)</t>
  </si>
  <si>
    <t>"oblouk lt"(0,35*(0,55+0,15*2)+(0,35+0,135)*0,5*0,25*2+0,135*(0,4*2+0,1))*(1)</t>
  </si>
  <si>
    <t>452353112</t>
  </si>
  <si>
    <t>Bednění podkladních a zajišťovacích konstrukcí v otevřeném výkopu bloků pro potrubí odstranění</t>
  </si>
  <si>
    <t>1438238805</t>
  </si>
  <si>
    <t>https://podminky.urs.cz/item/CS_URS_2025_01/452353112</t>
  </si>
  <si>
    <t>-982190217</t>
  </si>
  <si>
    <t>"PV1"2</t>
  </si>
  <si>
    <t>-757322145</t>
  </si>
  <si>
    <t>"provizorní vrstvy"mk</t>
  </si>
  <si>
    <t>-1736185788</t>
  </si>
  <si>
    <t>mk*2</t>
  </si>
  <si>
    <t>-1147361529</t>
  </si>
  <si>
    <t>756585051</t>
  </si>
  <si>
    <t>-1682548261</t>
  </si>
  <si>
    <t>1541567983</t>
  </si>
  <si>
    <t>857242122</t>
  </si>
  <si>
    <t>Montáž litinových tvarovek na potrubí litinovém tlakovém jednoosých na potrubí z trub přírubových v otevřeném výkopu, kanálu nebo v šachtě DN 80</t>
  </si>
  <si>
    <t>663909627</t>
  </si>
  <si>
    <t>https://podminky.urs.cz/item/CS_URS_2025_01/857242122</t>
  </si>
  <si>
    <t>"koleno prodloužené s patkou"2</t>
  </si>
  <si>
    <t>55251820</t>
  </si>
  <si>
    <t>koleno přírubové prodloužené s patkou pro připojení k hydrantu 80/90mm</t>
  </si>
  <si>
    <t>-177049378</t>
  </si>
  <si>
    <t>Poznámka k položce:_x000d_
EN 545 (DIN 28614)_x000d_
provozní tlak max. PN 16_x000d_
z tvárné litiny EN-GJS-400-18 EN 1563 (GGG 400 - DIN 1693) s epoxidovou ochrannou vrstvou_x000d_
příruby podle EN 1092-2 (DIN 28605)_x000d_
standardní vrtání podle DIN 2501 - PN 10_x000d_
určeno pro pitnou vodu a neagresivní odpadní vodu</t>
  </si>
  <si>
    <t>857262122</t>
  </si>
  <si>
    <t>Montáž litinových tvarovek na potrubí litinovém tlakovém jednoosých na potrubí z trub přírubových v otevřeném výkopu, kanálu nebo v šachtě DN 100</t>
  </si>
  <si>
    <t>-521784324</t>
  </si>
  <si>
    <t>https://podminky.urs.cz/item/CS_URS_2025_01/857262122</t>
  </si>
  <si>
    <t>"koleno přírubové"1</t>
  </si>
  <si>
    <t>55253967</t>
  </si>
  <si>
    <t>koleno přírubové z tvárné litiny,práškový epoxid tl 250µm FFK-kus DN 100-11,25°</t>
  </si>
  <si>
    <t>-413487048</t>
  </si>
  <si>
    <t>857312122</t>
  </si>
  <si>
    <t>Montáž litinových tvarovek na potrubí litinovém tlakovém jednoosých na potrubí z trub přírubových v otevřeném výkopu, kanálu nebo v šachtě DN 150</t>
  </si>
  <si>
    <t>-1846341747</t>
  </si>
  <si>
    <t>https://podminky.urs.cz/item/CS_URS_2025_01/857312122</t>
  </si>
  <si>
    <t>"redukce přírubová"1</t>
  </si>
  <si>
    <t>55253617</t>
  </si>
  <si>
    <t>přechod přírubový litinový PN10/16 FFR-kus dl 200mm DN 150/100</t>
  </si>
  <si>
    <t>459123293</t>
  </si>
  <si>
    <t>857314122</t>
  </si>
  <si>
    <t>Montáž litinových tvarovek na potrubí litinovém tlakovém odbočných na potrubí z trub přírubových v otevřeném výkopu, kanálu nebo v šachtě DN 150</t>
  </si>
  <si>
    <t>1659635491</t>
  </si>
  <si>
    <t>https://podminky.urs.cz/item/CS_URS_2025_01/857314122</t>
  </si>
  <si>
    <t>"T150/100"1</t>
  </si>
  <si>
    <t>"T150/80"2</t>
  </si>
  <si>
    <t>55253528</t>
  </si>
  <si>
    <t>tvarovka přírubová litinová s přírubovou odbočkou,práškový epoxid tl 250µm T-kus DN 150/100</t>
  </si>
  <si>
    <t>123256549</t>
  </si>
  <si>
    <t>55253527</t>
  </si>
  <si>
    <t>tvarovka přírubová litinová s přírubovou odbočkou,práškový epoxid tl 250µm T-kus DN 150/80</t>
  </si>
  <si>
    <t>-701668409</t>
  </si>
  <si>
    <t>871161141</t>
  </si>
  <si>
    <t>Montáž vodovodního potrubí z polyetylenu PE100 RC v otevřeném výkopu svařovaných na tupo SDR 11/PN16 d 32 x 3,0 mm</t>
  </si>
  <si>
    <t>-247762961</t>
  </si>
  <si>
    <t>https://podminky.urs.cz/item/CS_URS_2025_01/871161141</t>
  </si>
  <si>
    <t>82,5</t>
  </si>
  <si>
    <t>28613110</t>
  </si>
  <si>
    <t>potrubí vodovodní jednovrstvé PE100 RC PN 16 SDR11 32x3,0mm</t>
  </si>
  <si>
    <t>-729046969</t>
  </si>
  <si>
    <t>82,5*1,015</t>
  </si>
  <si>
    <t>871321151</t>
  </si>
  <si>
    <t>Montáž vodovodního potrubí z polyetylenu PE100 RC v otevřeném výkopu svařovaných na tupo SDR 17/PN10 d 160 x 9,5 mm</t>
  </si>
  <si>
    <t>-614541149</t>
  </si>
  <si>
    <t>https://podminky.urs.cz/item/CS_URS_2025_01/871321151</t>
  </si>
  <si>
    <t>579</t>
  </si>
  <si>
    <t>28613579</t>
  </si>
  <si>
    <t>potrubí vodovodní dvouvrstvé PE100 RC SDR17 160x9,5mm</t>
  </si>
  <si>
    <t>-974381242</t>
  </si>
  <si>
    <t>579*1,015 'Přepočtené koeficientem množství</t>
  </si>
  <si>
    <t>871351811</t>
  </si>
  <si>
    <t>Bourání stávajícího potrubí z polyetylenu v otevřeném výkopu D přes 140 do 225 mm</t>
  </si>
  <si>
    <t>1030852701</t>
  </si>
  <si>
    <t>https://podminky.urs.cz/item/CS_URS_2025_01/871351811</t>
  </si>
  <si>
    <t>28+27</t>
  </si>
  <si>
    <t>877261101</t>
  </si>
  <si>
    <t>Montáž tvarovek na vodovodním plastovém potrubí z polyetylenu PE 100 elektrotvarovek SDR 11/PN16 spojek, oblouků nebo redukcí d 110</t>
  </si>
  <si>
    <t>-583495052</t>
  </si>
  <si>
    <t>https://podminky.urs.cz/item/CS_URS_2025_01/877261101</t>
  </si>
  <si>
    <t>"spojka"2</t>
  </si>
  <si>
    <t>"lemový nákružek+příruba"2</t>
  </si>
  <si>
    <t>28615975</t>
  </si>
  <si>
    <t>elektrospojka SDR11 PE 100 PN16 D 110mm</t>
  </si>
  <si>
    <t>111839601</t>
  </si>
  <si>
    <t>2*1,015</t>
  </si>
  <si>
    <t>28653136</t>
  </si>
  <si>
    <t>nákružek lemový PE 100 SDR11 110mm</t>
  </si>
  <si>
    <t>-1187073154</t>
  </si>
  <si>
    <t>28654410</t>
  </si>
  <si>
    <t>příruba volná k lemovému nákružku z polypropylénu 110</t>
  </si>
  <si>
    <t>-1482330507</t>
  </si>
  <si>
    <t>877321101</t>
  </si>
  <si>
    <t>Montáž tvarovek na vodovodním plastovém potrubí z polyetylenu PE 100 elektrotvarovek SDR 11/PN16 spojek, oblouků nebo redukcí d 160</t>
  </si>
  <si>
    <t>1272204867</t>
  </si>
  <si>
    <t>https://podminky.urs.cz/item/CS_URS_2025_01/877321101</t>
  </si>
  <si>
    <t>"spojka"6</t>
  </si>
  <si>
    <t>"lemový nákružek+příruba"6</t>
  </si>
  <si>
    <t>"koleno 11°"2</t>
  </si>
  <si>
    <t>"objímka UB"2</t>
  </si>
  <si>
    <t>"koleno 22"2</t>
  </si>
  <si>
    <t>"koleno 30"3</t>
  </si>
  <si>
    <t>28615978</t>
  </si>
  <si>
    <t>elektrospojka SDR11 PE 100 PN16 D 160mm</t>
  </si>
  <si>
    <t>579439579</t>
  </si>
  <si>
    <t>6*1,015</t>
  </si>
  <si>
    <t>28653139</t>
  </si>
  <si>
    <t>nákružek lemový PE 100 SDR11 160mm</t>
  </si>
  <si>
    <t>1641417135</t>
  </si>
  <si>
    <t>NCL.616141</t>
  </si>
  <si>
    <t xml:space="preserve"> WS11 d160, PE100, SDR11, koleno 11°, elektro</t>
  </si>
  <si>
    <t>-628354914</t>
  </si>
  <si>
    <t>NCL.612671</t>
  </si>
  <si>
    <t>UB d160, PE100, SDR11, spojka bez dorazu, elektro</t>
  </si>
  <si>
    <t>-459754600</t>
  </si>
  <si>
    <t>NCL.615340</t>
  </si>
  <si>
    <t xml:space="preserve"> W30 d160, PE100, SDR11, koleno 30°, elektro</t>
  </si>
  <si>
    <t>442833054</t>
  </si>
  <si>
    <t>3*1,015</t>
  </si>
  <si>
    <t>spm8-11</t>
  </si>
  <si>
    <t>elektrokoleno d160, PE100, SDR11, koleno 22,5°, elektro</t>
  </si>
  <si>
    <t>-1777509452</t>
  </si>
  <si>
    <t>WVN.PRI160XXXXX</t>
  </si>
  <si>
    <t>Volná příruba D 160 (k lemovému nákružku)</t>
  </si>
  <si>
    <t>-1870997262</t>
  </si>
  <si>
    <t>891181112</t>
  </si>
  <si>
    <t>Montáž vodovodních armatur na potrubí šoupátek nebo klapek uzavíracích v otevřeném výkopu nebo v šachtách s osazením zemní soupravy (bez poklopů) DN 40</t>
  </si>
  <si>
    <t>-1531022803</t>
  </si>
  <si>
    <t>https://podminky.urs.cz/item/CS_URS_2025_01/891181112</t>
  </si>
  <si>
    <t>42221420</t>
  </si>
  <si>
    <t>šoupátko přípojkové přímé DN 25 ISO/vnější závit PN16, 32x1 1/4"</t>
  </si>
  <si>
    <t>1317076582</t>
  </si>
  <si>
    <t>42291044</t>
  </si>
  <si>
    <t>souprava zemní pro domovní šoupátka 3/4"-2" Rd 1,3-1,8m</t>
  </si>
  <si>
    <t>-1405168095</t>
  </si>
  <si>
    <t>891241112</t>
  </si>
  <si>
    <t>Montáž vodovodních armatur na potrubí šoupátek nebo klapek uzavíracích v otevřeném výkopu nebo v šachtách s osazením zemní soupravy (bez poklopů) DN 80</t>
  </si>
  <si>
    <t>2114419789</t>
  </si>
  <si>
    <t>https://podminky.urs.cz/item/CS_URS_2025_01/891241112</t>
  </si>
  <si>
    <t>42221116</t>
  </si>
  <si>
    <t>šoupátko s přírubami voda DN 80 PN16</t>
  </si>
  <si>
    <t>1764197090</t>
  </si>
  <si>
    <t xml:space="preserve">Poznámka k položce:_x000d_
Konstrukční charakteristiky_x000d_
- měkcetěsnicí klínové šoupátko dle EN 1171, EN 1074-1 a EN 1074-2 s hladkým a volným průtokovým kanálem_x000d_
- vedení klínu z otěruvzdorného plastu s vysokou kluzností, optimalizované řešení s ohledem na zatížení zaručuje minimální opotřebení a uzavírací momenty_x000d_
- matice klínu vzhledem k velkoryse předimenzované délce závitu dovoluje vysoké zatížení kroutícím momentem_x000d_
- O-kroužky uložené ze všech stran v korozivzdorném materiálu, do DN 200 vyměnitelné pod tlakem (dle ISO 7259), od DN 250 vyměnitelné bez tlaku v potrubí_x000d_
- ochrana hran z PE chrání při dopravě a skladování_x000d_
- kluzné podložky (DN 50 - DN 200) a valivá ložiska (DN 250 - DN 600) zaručují nízké tření upínacího kroužku vřetene_x000d_
- průměr vřetene 25mm_x000d_
- 100% vhodné pro instalaci do země_x000d_
_x000d_
Materiál_x000d_
- tělo z tvárné litiny s vnitřní i vnější epoxidovou povrchovou úpravou_x000d_
- vrchní díl z tvárné litiny s vnitřní i vnější epoxidovou povrchovou úpravou_x000d_
- klín z tvárné litiny s uvnitř i vně navulkanizovaným elastomerem_x000d_
- vedení klínu z otěruvzdorného plastu_x000d_
- matice kínu z mosazi se zvýšenou odolností proti odzinkování_x000d_
- vřeteno z nerezové oceli s válcovaným závitem a hladce válcovanou těsnicí kluznou plochou_x000d_
- pouzdro O-kroužků z mosazi_x000d_
- O-kroužek, valivé ložisko (od DN 200) z elastomeru_x000d_
- zpětné těsnění z elastomeru_x000d_
- stírací kroužek z elastomeru_x000d_
- těsnění vrchního dílu z elastomeru_x000d_
- šrouby s vnitřním šestihranem zapuštěné a zalévací hmotou a těsněním zcela chráněné proti korozi_x000d_
- ochrana hran z PE_x000d_
- valivá ložiska (od DN 250) _x000d_
- centrovací kroužek z POM_x000d_
- centrovací příruba z tvárné litiny s vnitřní i vnější epoxidovou povrchovou úpravou_x000d_
- těsnění centrovací příruby z elastomeru_x000d_
- pojistný kroužek z POM_x000d_
- kluzné podložky z POM_x000d_
- těsnicí hmota sloužící jako protikorozní ochrana pouzdra závitu_x000d_
</t>
  </si>
  <si>
    <t>42291013</t>
  </si>
  <si>
    <t>souprava zemní tuhá pro šoupátka DN 50-100mm Rd 1,5m</t>
  </si>
  <si>
    <t>1196872145</t>
  </si>
  <si>
    <t>891247111</t>
  </si>
  <si>
    <t>Montáž vodovodních armatur na potrubí hydrantů podzemních (bez osazení poklopů) DN 80</t>
  </si>
  <si>
    <t>-269490304</t>
  </si>
  <si>
    <t>https://podminky.urs.cz/item/CS_URS_2025_01/891247111</t>
  </si>
  <si>
    <t>42273594</t>
  </si>
  <si>
    <t>hydrant podzemní DN 80 PN 16 dvojitý uzávěr s koulí krycí v 1500mm</t>
  </si>
  <si>
    <t>-2075525664</t>
  </si>
  <si>
    <t>28326001</t>
  </si>
  <si>
    <t>obal drenážní k hydrantům</t>
  </si>
  <si>
    <t>-371627186</t>
  </si>
  <si>
    <t>891261112</t>
  </si>
  <si>
    <t>Montáž vodovodních armatur na potrubí šoupátek nebo klapek uzavíracích v otevřeném výkopu nebo v šachtách s osazením zemní soupravy (bez poklopů) DN 100</t>
  </si>
  <si>
    <t>-1747622005</t>
  </si>
  <si>
    <t>https://podminky.urs.cz/item/CS_URS_2025_01/891261112</t>
  </si>
  <si>
    <t>"řad1-1"2</t>
  </si>
  <si>
    <t>42221117</t>
  </si>
  <si>
    <t>šoupátko s přírubami voda DN 100 PN16</t>
  </si>
  <si>
    <t>-1959038437</t>
  </si>
  <si>
    <t>42291038</t>
  </si>
  <si>
    <t>souprava zemní teleskopická pro šoupatka DN 50-100mm Rd 1,3-1,8m</t>
  </si>
  <si>
    <t>898668419</t>
  </si>
  <si>
    <t xml:space="preserve">Poznámka k položce:_x000d_
jedna zemní souprava pro více dimenzí šoupátek_x000d_
chránička s integrovaným spojovacím mechanismem_x000d_
žádné další upevňování (šroubem, kolíčkem) není již třeba_x000d_
</t>
  </si>
  <si>
    <t>891311112</t>
  </si>
  <si>
    <t>Montáž vodovodních armatur na potrubí šoupátek nebo klapek uzavíracích v otevřeném výkopu nebo v šachtách s osazením zemní soupravy (bez poklopů) DN 150</t>
  </si>
  <si>
    <t>1197480194</t>
  </si>
  <si>
    <t>https://podminky.urs.cz/item/CS_URS_2025_01/891311112</t>
  </si>
  <si>
    <t>42221119</t>
  </si>
  <si>
    <t>šoupátko s přírubami voda DN 150 PN16</t>
  </si>
  <si>
    <t>1994342062</t>
  </si>
  <si>
    <t xml:space="preserve">Poznámka k položce:_x000d_
Konstrukční charakteristiky_x000d_
- měkcetěsnicí klínové šoupátko dle EN 1171, EN 1074-1 a EN 1074-2 s hladkým a volným průtokovým kanálem_x000d_
- vedení klínu z otěruvzdorného plastu s vysokou kluzností, optimalizované řešení s ohledem na zatížení zaručuje minimální opotřebení a uzavírací momenty_x000d_
- matice klínu vzhledem k velkoryse předimenzované délce závitu dovoluje vysoké zatížení kroutícím momentem_x000d_
- O-kroužky uložené ze všech stran v korozivzdorném materiálu, do DN 200 vyměnitelné pod tlakem (dle ISO 7259), od DN 250 vyměnitelné bez tlaku v potrubí_x000d_
- ochrana hran z PE chrání při dopravě a skladování_x000d_
- kluzné podložky (DN 50 - DN 200) a valivá ložiska (DN 250 - DN 600) zaručují nízké tření upínacího kroužku vřetene_x000d_
- průměr vřetene 28mm_x000d_
- 100% vhodné pro instalaci do země_x000d_
_x000d_
Materiál_x000d_
- tělo z tvárné litiny s vnitřní i vnější epoxidovou povrchovou úpravou_x000d_
- vrchní díl z tvárné litiny s vnitřní i vnější epoxidovou povrchovou úpravou_x000d_
- klín z tvárné litiny s uvnitř i vně navulkanizovaným elastomerem_x000d_
- vedení klínu z otěruvzdorného plastu_x000d_
- matice kínu z mosazi se zvýšenou odolností proti odzinkování_x000d_
- vřeteno z nerezové oceli s válcovaným závitem a hladce válcovanou těsnicí kluznou plochou_x000d_
- pouzdro O-kroužků z mosazi_x000d_
- O-kroužek, valivé ložisko (od DN 200) z elastomeru_x000d_
- zpětné těsnění z elastomeru_x000d_
- stírací kroužek z elastomeru_x000d_
- těsnění vrchního dílu z elastomeru_x000d_
- šrouby s vnitřním šestihranem zapuštěné a zalévací hmotou a těsněním zcela chráněné proti korozi_x000d_
- ochrana hran z PE_x000d_
- valivá ložiska (od DN 250) _x000d_
- centrovací kroužek z POM_x000d_
- centrovací příruba z tvárné litiny s vnitřní i vnější epoxidovou povrchovou úpravou_x000d_
- těsnění centrovací příruby z elastomeru_x000d_
- pojistný kroužek z POM_x000d_
- kluzné podložky z POM_x000d_
- těsnicí hmota sloužící jako protikorozní ochrana pouzdra závitu_x000d_
</t>
  </si>
  <si>
    <t>42291040</t>
  </si>
  <si>
    <t>souprava zemní teleskopická pro šoupatka DN 125-150mm Rd 1,3-1,8m</t>
  </si>
  <si>
    <t>1090378758</t>
  </si>
  <si>
    <t>Poznámka k položce:_x000d_
jedna zemní souprava pro více dimenzí šoupátek_x000d_
chránička s integrovaným spojovacím mechanismem_x000d_
žádné další upevňování (šroubem, kolíčkem) není již třeba</t>
  </si>
  <si>
    <t>891319111</t>
  </si>
  <si>
    <t>Montáž vodovodních armatur na potrubí navrtávacích pasů s ventilem Jt 1 MPa, na potrubí z trub litinových, ocelových nebo plastických hmot DN 150</t>
  </si>
  <si>
    <t>511004229</t>
  </si>
  <si>
    <t>https://podminky.urs.cz/item/CS_URS_2025_01/891319111</t>
  </si>
  <si>
    <t>42273563</t>
  </si>
  <si>
    <t>pás navrtávací se závitovým výstupem z tvárné litiny pro vodovodní PE a PVC potrubí 160-5/4"</t>
  </si>
  <si>
    <t>-276536114</t>
  </si>
  <si>
    <t>892233122</t>
  </si>
  <si>
    <t>Proplach a dezinfekce vodovodního potrubí DN od 40 do 70</t>
  </si>
  <si>
    <t>-1885405963</t>
  </si>
  <si>
    <t>https://podminky.urs.cz/item/CS_URS_2025_01/892233122</t>
  </si>
  <si>
    <t>892241111</t>
  </si>
  <si>
    <t>Tlakové zkoušky vodou na potrubí DN do 80</t>
  </si>
  <si>
    <t>1519968835</t>
  </si>
  <si>
    <t>https://podminky.urs.cz/item/CS_URS_2025_01/892241111</t>
  </si>
  <si>
    <t>892351111</t>
  </si>
  <si>
    <t>Tlakové zkoušky vodou na potrubí DN 150 nebo 200</t>
  </si>
  <si>
    <t>767573498</t>
  </si>
  <si>
    <t>https://podminky.urs.cz/item/CS_URS_2025_01/892351111</t>
  </si>
  <si>
    <t>892353122</t>
  </si>
  <si>
    <t>Proplach a dezinfekce vodovodního potrubí DN 150 nebo 200</t>
  </si>
  <si>
    <t>1747296290</t>
  </si>
  <si>
    <t>https://podminky.urs.cz/item/CS_URS_2025_01/892353122</t>
  </si>
  <si>
    <t>892372111</t>
  </si>
  <si>
    <t>Tlakové zkoušky vodou zabezpečení konců potrubí při tlakových zkouškách DN do 300</t>
  </si>
  <si>
    <t>724190290</t>
  </si>
  <si>
    <t>https://podminky.urs.cz/item/CS_URS_2025_01/892372111</t>
  </si>
  <si>
    <t>899401112</t>
  </si>
  <si>
    <t>Osazení poklopů uličních s pevným rámem litinových šoupátkových</t>
  </si>
  <si>
    <t>1490668314</t>
  </si>
  <si>
    <t>https://podminky.urs.cz/item/CS_URS_2025_01/899401112</t>
  </si>
  <si>
    <t>2+3+22</t>
  </si>
  <si>
    <t>42291352</t>
  </si>
  <si>
    <t>poklop litinový šoupátkový pro zemní soupravy osazení do terénu a do vozovky</t>
  </si>
  <si>
    <t>523224340</t>
  </si>
  <si>
    <t>42210050</t>
  </si>
  <si>
    <t>deska podkladová uličního poklopu litinového šoupatového</t>
  </si>
  <si>
    <t>1558613148</t>
  </si>
  <si>
    <t>899401113</t>
  </si>
  <si>
    <t>Osazení poklopů uličních s pevným rámem litinových hydrantových</t>
  </si>
  <si>
    <t>-649066438</t>
  </si>
  <si>
    <t>https://podminky.urs.cz/item/CS_URS_2025_01/899401113</t>
  </si>
  <si>
    <t>42291452</t>
  </si>
  <si>
    <t>poklop litinový hydrantový DN 80</t>
  </si>
  <si>
    <t>-763752599</t>
  </si>
  <si>
    <t>42210052</t>
  </si>
  <si>
    <t>deska podkladová uličního poklopu litinového hydrantového</t>
  </si>
  <si>
    <t>650097784</t>
  </si>
  <si>
    <t>899712111</t>
  </si>
  <si>
    <t>Orientační tabulky na vodovodních a kanalizačních řadech na zdivu</t>
  </si>
  <si>
    <t>762545510</t>
  </si>
  <si>
    <t>https://podminky.urs.cz/item/CS_URS_2025_01/899712111</t>
  </si>
  <si>
    <t>899721111</t>
  </si>
  <si>
    <t>Signalizační vodič na potrubí DN do 150 mm</t>
  </si>
  <si>
    <t>-697486805</t>
  </si>
  <si>
    <t>https://podminky.urs.cz/item/CS_URS_2025_01/899721111</t>
  </si>
  <si>
    <t>Poznámka k položce:_x000d_
vodič CY6</t>
  </si>
  <si>
    <t>661,5</t>
  </si>
  <si>
    <t>spm1</t>
  </si>
  <si>
    <t>Napojovací vývod</t>
  </si>
  <si>
    <t>-36847234</t>
  </si>
  <si>
    <t>899722113</t>
  </si>
  <si>
    <t>Krytí potrubí z plastů výstražnou fólií z PVC šířky přes 25 do 34 cm</t>
  </si>
  <si>
    <t>-1392127409</t>
  </si>
  <si>
    <t>https://podminky.urs.cz/item/CS_URS_2025_01/899722113</t>
  </si>
  <si>
    <t>-459588456</t>
  </si>
  <si>
    <t>0,15*0,15*pi*548/4</t>
  </si>
  <si>
    <t xml:space="preserve">Náhradní zásobování po dobu stavby - dodávka a montáž suchovodu vč. potřebných tvarovek, tlakové zkoušky a dezinfekce, zajištění potrubí náhradního zásobování proti klimatickým vlivům, zajištění ochrany potrubí pro přejíždění automobily a přechody pro chodce, </t>
  </si>
  <si>
    <t>kpl</t>
  </si>
  <si>
    <t>-1993624167</t>
  </si>
  <si>
    <t>R8-2</t>
  </si>
  <si>
    <t>Revize hydrantu</t>
  </si>
  <si>
    <t>-1300632659</t>
  </si>
  <si>
    <t>R8-3</t>
  </si>
  <si>
    <t>D+M systémové těsnění do prostupu DN200 pro potrubí D160</t>
  </si>
  <si>
    <t>-109054669</t>
  </si>
  <si>
    <t>-1489805633</t>
  </si>
  <si>
    <t>-1682871215</t>
  </si>
  <si>
    <t>-938429387</t>
  </si>
  <si>
    <t>977151125</t>
  </si>
  <si>
    <t>Jádrové vrty diamantovými korunkami do stavebních materiálů (železobetonu, betonu, cihel, obkladů, dlažeb, kamene) průměru přes 180 do 200 mm</t>
  </si>
  <si>
    <t>-36629069</t>
  </si>
  <si>
    <t>https://podminky.urs.cz/item/CS_URS_2025_01/977151125</t>
  </si>
  <si>
    <t>3*0,3</t>
  </si>
  <si>
    <t>-503422473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</si>
  <si>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</si>
  <si>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</si>
  <si>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377708178</t>
  </si>
  <si>
    <t>https://podminky.urs.cz/item/CS_URS_2025_01/979054441</t>
  </si>
  <si>
    <t>107</t>
  </si>
  <si>
    <t>-689638304</t>
  </si>
  <si>
    <t>108</t>
  </si>
  <si>
    <t>997013501</t>
  </si>
  <si>
    <t>Odvoz suti a vybouraných hmot na skládku nebo meziskládku se složením, na vzdálenost do 1 km</t>
  </si>
  <si>
    <t>-1943617444</t>
  </si>
  <si>
    <t>https://podminky.urs.cz/item/CS_URS_2025_01/997013501</t>
  </si>
  <si>
    <t>0,825"stávající potrubí"</t>
  </si>
  <si>
    <t>109</t>
  </si>
  <si>
    <t>997013509</t>
  </si>
  <si>
    <t>Odvoz suti a vybouraných hmot na skládku nebo meziskládku se složením, na vzdálenost Příplatek k ceně za každý další započatý 1 km přes 1 km</t>
  </si>
  <si>
    <t>-1121512461</t>
  </si>
  <si>
    <t>https://podminky.urs.cz/item/CS_URS_2025_01/997013509</t>
  </si>
  <si>
    <t>0,825*4 'Přepočtené koeficientem množství</t>
  </si>
  <si>
    <t>110</t>
  </si>
  <si>
    <t>997013813</t>
  </si>
  <si>
    <t>Poplatek za uložení stavebního odpadu na skládce (skládkovné) z plastických hmot zatříděného do Katalogu odpadů pod kódem 17 02 03</t>
  </si>
  <si>
    <t>-1360090568</t>
  </si>
  <si>
    <t>https://podminky.urs.cz/item/CS_URS_2025_01/997013813</t>
  </si>
  <si>
    <t>393035991</t>
  </si>
  <si>
    <t>"podklad vrstvy"33,35+1,5</t>
  </si>
  <si>
    <t>112</t>
  </si>
  <si>
    <t>1961319930</t>
  </si>
  <si>
    <t>94,826*4 'Přepočtené koeficientem množství</t>
  </si>
  <si>
    <t>113</t>
  </si>
  <si>
    <t>929736275</t>
  </si>
  <si>
    <t>114</t>
  </si>
  <si>
    <t>1209331754</t>
  </si>
  <si>
    <t>115</t>
  </si>
  <si>
    <t>149307834</t>
  </si>
  <si>
    <t>722</t>
  </si>
  <si>
    <t>Zdravotechnika - vnitřní vodovod</t>
  </si>
  <si>
    <t>116</t>
  </si>
  <si>
    <t>722249124</t>
  </si>
  <si>
    <t>Armatury z plastických hmot montáž vodovodních armatur z plastických hmot ostatních typů DN 32</t>
  </si>
  <si>
    <t>-1381773224</t>
  </si>
  <si>
    <t>https://podminky.urs.cz/item/CS_URS_2025_01/722249124</t>
  </si>
  <si>
    <t>117</t>
  </si>
  <si>
    <t>HWL.630003200116</t>
  </si>
  <si>
    <t>Přechodka PE/OCEL 32-1' - spojka pro stávající a nové potrubí'</t>
  </si>
  <si>
    <t>-875865085</t>
  </si>
  <si>
    <t>(22)*1,01</t>
  </si>
  <si>
    <t>118</t>
  </si>
  <si>
    <t>998722101</t>
  </si>
  <si>
    <t>Přesun hmot pro vnitřní vodovod stanovený z hmotnosti přesunovaného materiálu vodorovná dopravní vzdálenost do 50 m základní v objektech výšky do 6 m</t>
  </si>
  <si>
    <t>1417533527</t>
  </si>
  <si>
    <t>https://podminky.urs.cz/item/CS_URS_2025_01/998722101</t>
  </si>
  <si>
    <t>SO-06 - Obnova povrchu silnice III/1519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</si>
  <si>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</si>
  <si>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</si>
  <si>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-1648572348</t>
  </si>
  <si>
    <t>https://podminky.urs.cz/item/CS_URS_2025_01/113107223</t>
  </si>
  <si>
    <t>1698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</si>
  <si>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</si>
  <si>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</si>
  <si>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1292581571</t>
  </si>
  <si>
    <t>https://podminky.urs.cz/item/CS_URS_2025_01/113107243</t>
  </si>
  <si>
    <t>113154543</t>
  </si>
  <si>
    <t>Frézování živičného podkladu nebo krytu s naložením hmot na dopravní prostředek plochy přes 500 do 2 000 m2 pruhu šířky přes 1 m, tloušťky vrstvy 50 mm</t>
  </si>
  <si>
    <t>-1053648625</t>
  </si>
  <si>
    <t>https://podminky.urs.cz/item/CS_URS_2025_01/113154543</t>
  </si>
  <si>
    <t>-1282683422</t>
  </si>
  <si>
    <t>564871115</t>
  </si>
  <si>
    <t>Podklad ze štěrkodrti ŠD s rozprostřením a zhutněním plochy přes 100 m2, po zhutnění tl. 290 mm</t>
  </si>
  <si>
    <t>79908009</t>
  </si>
  <si>
    <t>https://podminky.urs.cz/item/CS_URS_2025_01/564871115</t>
  </si>
  <si>
    <t>564871116</t>
  </si>
  <si>
    <t>Podklad ze štěrkodrti ŠD s rozprostřením a zhutněním plochy přes 100 m2, po zhutnění tl. 300 mm</t>
  </si>
  <si>
    <t>1227177502</t>
  </si>
  <si>
    <t>https://podminky.urs.cz/item/CS_URS_2025_01/564871116</t>
  </si>
  <si>
    <t>919735113</t>
  </si>
  <si>
    <t>Řezání stávajícího živičného krytu nebo podkladu hloubky přes 100 do 150 mm</t>
  </si>
  <si>
    <t>1170001388</t>
  </si>
  <si>
    <t>https://podminky.urs.cz/item/CS_URS_2025_01/919735113</t>
  </si>
  <si>
    <t>951</t>
  </si>
  <si>
    <t>-1888402000</t>
  </si>
  <si>
    <t>-2061386243</t>
  </si>
  <si>
    <t>-1643010924</t>
  </si>
  <si>
    <t>1478,958*4 'Přepočtené koeficientem množství</t>
  </si>
  <si>
    <t>-425275364</t>
  </si>
  <si>
    <t>0,44*1698</t>
  </si>
  <si>
    <t>-786054752</t>
  </si>
  <si>
    <t>0,316*1698</t>
  </si>
  <si>
    <t>0,115*1698</t>
  </si>
  <si>
    <t>998225111</t>
  </si>
  <si>
    <t>Přesun hmot pro komunikace s krytem z kameniva, monolitickým betonovým nebo živičným dopravní vzdálenost do 200 m jakékoliv délky objektu</t>
  </si>
  <si>
    <t>1723793146</t>
  </si>
  <si>
    <t>https://podminky.urs.cz/item/CS_URS_2025_01/998225111</t>
  </si>
  <si>
    <t>zd</t>
  </si>
  <si>
    <t>zámková dlažba</t>
  </si>
  <si>
    <t>št</t>
  </si>
  <si>
    <t>štěrková cesta</t>
  </si>
  <si>
    <t>2,7</t>
  </si>
  <si>
    <t>p1</t>
  </si>
  <si>
    <t>přípojka DN150</t>
  </si>
  <si>
    <t>ze</t>
  </si>
  <si>
    <t>ornice</t>
  </si>
  <si>
    <t>h1</t>
  </si>
  <si>
    <t>hloubení</t>
  </si>
  <si>
    <t>50,49</t>
  </si>
  <si>
    <t>pa</t>
  </si>
  <si>
    <t>pažení</t>
  </si>
  <si>
    <t>112,2</t>
  </si>
  <si>
    <t>z</t>
  </si>
  <si>
    <t>32,67</t>
  </si>
  <si>
    <t>přebytečná zemina</t>
  </si>
  <si>
    <t>17,82</t>
  </si>
  <si>
    <t>l</t>
  </si>
  <si>
    <t>lože</t>
  </si>
  <si>
    <t>4,455</t>
  </si>
  <si>
    <t>SO-01.1.2 - Kanalizační přípojky - neveřejná část</t>
  </si>
  <si>
    <t>o</t>
  </si>
  <si>
    <t>obsyp</t>
  </si>
  <si>
    <t>13,365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</si>
  <si>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</si>
  <si>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</si>
  <si>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-715175448</t>
  </si>
  <si>
    <t>https://podminky.urs.cz/item/CS_URS_2025_01/113106023</t>
  </si>
  <si>
    <t>"VI. etapa"1*1,5*2</t>
  </si>
  <si>
    <t>577598285</t>
  </si>
  <si>
    <t>"VI. etapa"0,9*1,5*2</t>
  </si>
  <si>
    <t>416786884</t>
  </si>
  <si>
    <t>(p1)*0,2</t>
  </si>
  <si>
    <t>1284587086</t>
  </si>
  <si>
    <t>(p1)*0,2/8</t>
  </si>
  <si>
    <t>121151103</t>
  </si>
  <si>
    <t>Sejmutí ornice strojně při souvislé ploše do 100 m2, tl. vrstvy do 200 mm</t>
  </si>
  <si>
    <t>311907008</t>
  </si>
  <si>
    <t>https://podminky.urs.cz/item/CS_URS_2025_01/121151103</t>
  </si>
  <si>
    <t>"VI. etapa"2*1,5*16</t>
  </si>
  <si>
    <t>-766084301</t>
  </si>
  <si>
    <t>1,7*0,9*(p1)</t>
  </si>
  <si>
    <t>"v hor. I tř. - 80%" h1*0,8</t>
  </si>
  <si>
    <t>132354204</t>
  </si>
  <si>
    <t>Hloubení zapažených rýh šířky přes 800 do 2 000 mm strojně s urovnáním dna do předepsaného profilu a spádu v hornině třídy těžitelnosti II skupiny 4 přes 100 do 500 m3</t>
  </si>
  <si>
    <t>-1944393337</t>
  </si>
  <si>
    <t>https://podminky.urs.cz/item/CS_URS_2025_01/132354204</t>
  </si>
  <si>
    <t>"v hor. tř 4 - 15%" h1*0,15</t>
  </si>
  <si>
    <t>132454203</t>
  </si>
  <si>
    <t>Hloubení zapažených rýh šířky přes 800 do 2 000 mm strojně s urovnáním dna do předepsaného profilu a spádu v hornině třídy těžitelnosti II skupiny 5 přes 50 do 100 m3</t>
  </si>
  <si>
    <t>-1465062401</t>
  </si>
  <si>
    <t>https://podminky.urs.cz/item/CS_URS_2025_01/132454203</t>
  </si>
  <si>
    <t>"v hor. tř. 5 - 5%" h1*0,05</t>
  </si>
  <si>
    <t>151811131</t>
  </si>
  <si>
    <t>Zřízení pažicích boxů pro pažení a rozepření stěn rýh podzemního vedení hloubka výkopu do 4 m, šířka do 1,2 m</t>
  </si>
  <si>
    <t>1670890962</t>
  </si>
  <si>
    <t>https://podminky.urs.cz/item/CS_URS_2025_01/151811131</t>
  </si>
  <si>
    <t>1,7*(p1)*2</t>
  </si>
  <si>
    <t>151811231</t>
  </si>
  <si>
    <t>Odstranění pažicích boxů pro pažení a rozepření stěn rýh podzemního vedení hloubka výkopu do 4 m, šířka do 1,2 m</t>
  </si>
  <si>
    <t>1402291782</t>
  </si>
  <si>
    <t>https://podminky.urs.cz/item/CS_URS_2025_01/151811231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</si>
  <si>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</si>
  <si>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</si>
  <si>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-1439329681</t>
  </si>
  <si>
    <t>https://podminky.urs.cz/item/CS_URS_2025_01/162351104</t>
  </si>
  <si>
    <t>"na meziskládku a zpět" z*2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</si>
  <si>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</si>
  <si>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</si>
  <si>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2092884158</t>
  </si>
  <si>
    <t>https://podminky.urs.cz/item/CS_URS_2025_01/162751137</t>
  </si>
  <si>
    <t>-1233634429</t>
  </si>
  <si>
    <t>385141361</t>
  </si>
  <si>
    <t>17,82*2 'Přepočtené koeficientem množství</t>
  </si>
  <si>
    <t>-319672088</t>
  </si>
  <si>
    <t>h1-z</t>
  </si>
  <si>
    <t>-42899510</t>
  </si>
  <si>
    <t>h1-l-o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</si>
  <si>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</si>
  <si>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</si>
  <si>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1855040177</t>
  </si>
  <si>
    <t>https://podminky.urs.cz/item/CS_URS_2025_01/175151101</t>
  </si>
  <si>
    <t>0,45*0,9*p1</t>
  </si>
  <si>
    <t>58341341</t>
  </si>
  <si>
    <t>kamenivo drcené drobné frakce 0/4</t>
  </si>
  <si>
    <t>-1210456100</t>
  </si>
  <si>
    <t>13,365*2 'Přepočtené koeficientem množství</t>
  </si>
  <si>
    <t>181351003</t>
  </si>
  <si>
    <t>Rozprostření a urovnání ornice v rovině nebo ve svahu sklonu do 1:5 strojně při souvislé ploše do 100 m2, tl. vrstvy do 200 mm</t>
  </si>
  <si>
    <t>-1582632210</t>
  </si>
  <si>
    <t>https://podminky.urs.cz/item/CS_URS_2025_01/181351003</t>
  </si>
  <si>
    <t>-61164732</t>
  </si>
  <si>
    <t>00572470</t>
  </si>
  <si>
    <t>osivo směs travní univerzál</t>
  </si>
  <si>
    <t>968020834</t>
  </si>
  <si>
    <t>48*0,02 'Přepočtené koeficientem množství</t>
  </si>
  <si>
    <t>-254423989</t>
  </si>
  <si>
    <t>1453635049</t>
  </si>
  <si>
    <t>1974202154</t>
  </si>
  <si>
    <t>0,15*0,9*p1</t>
  </si>
  <si>
    <t>564851011</t>
  </si>
  <si>
    <t>Podklad ze štěrkodrti ŠD s rozprostřením a zhutněním plochy jednotlivě do 100 m2, po zhutnění tl. 150 mm</t>
  </si>
  <si>
    <t>-945452187</t>
  </si>
  <si>
    <t>https://podminky.urs.cz/item/CS_URS_2025_01/564851011</t>
  </si>
  <si>
    <t>564871016</t>
  </si>
  <si>
    <t>Podklad ze štěrkodrti ŠD s rozprostřením a zhutněním plochy jednotlivě do 100 m2, po zhutnění tl. 300 mm</t>
  </si>
  <si>
    <t>-1014073303</t>
  </si>
  <si>
    <t>https://podminky.urs.cz/item/CS_URS_2025_01/564871016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</si>
  <si>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</si>
  <si>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</si>
  <si>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-1939909501</t>
  </si>
  <si>
    <t>https://podminky.urs.cz/item/CS_URS_2025_01/596211210</t>
  </si>
  <si>
    <t>871313122</t>
  </si>
  <si>
    <t>Montáž kanalizačního potrubí z tvrdého PVC-U hladkého plnostěnného tuhost SN 10 DN 160</t>
  </si>
  <si>
    <t>907163560</t>
  </si>
  <si>
    <t>https://podminky.urs.cz/item/CS_URS_2025_01/871313122</t>
  </si>
  <si>
    <t>"VI. etapa"33</t>
  </si>
  <si>
    <t>28611175</t>
  </si>
  <si>
    <t>trubka kanalizační PVC-U plnostěnná jednovrstvá DN 160x6000mm SN10</t>
  </si>
  <si>
    <t>-740575286</t>
  </si>
  <si>
    <t>33*1,03 'Přepočtené koeficientem množství</t>
  </si>
  <si>
    <t>894812001</t>
  </si>
  <si>
    <t>Revizní a čistící šachta z polypropylenu PP pro hladké trouby DN 400 šachtové dno (DN šachty / DN trubního vedení) DN 400/150 přímý tok</t>
  </si>
  <si>
    <t>-620957198</t>
  </si>
  <si>
    <t>https://podminky.urs.cz/item/CS_URS_2025_01/894812001</t>
  </si>
  <si>
    <t>"VI. etapa"20</t>
  </si>
  <si>
    <t>894812032</t>
  </si>
  <si>
    <t>Revizní a čistící šachta z polypropylenu PP pro hladké trouby DN 400 roura šachtová korugovaná bez hrdla, světlé hloubky 1500 mm</t>
  </si>
  <si>
    <t>-1739069762</t>
  </si>
  <si>
    <t>https://podminky.urs.cz/item/CS_URS_2025_01/894812032</t>
  </si>
  <si>
    <t>894812041</t>
  </si>
  <si>
    <t>Revizní a čistící šachta z polypropylenu PP pro hladké trouby DN 400 roura šachtová korugovaná Příplatek k cenám 2031 - 2035 za uříznutí šachtové roury</t>
  </si>
  <si>
    <t>-121148021</t>
  </si>
  <si>
    <t>https://podminky.urs.cz/item/CS_URS_2025_01/894812041</t>
  </si>
  <si>
    <t>894812061</t>
  </si>
  <si>
    <t>Revizní a čistící šachta z polypropylenu PP pro hladké trouby DN 400 poklop litinový (pro třídu zatížení) pochůzí (A15)</t>
  </si>
  <si>
    <t>-741210468</t>
  </si>
  <si>
    <t>https://podminky.urs.cz/item/CS_URS_2025_01/894812061</t>
  </si>
  <si>
    <t>"VI. etapa"15+1</t>
  </si>
  <si>
    <t>894812063</t>
  </si>
  <si>
    <t>Revizní a čistící šachta z polypropylenu PP pro hladké trouby DN 400 poklop litinový (pro třídu zatížení) plný do teleskopické trubky (D400)</t>
  </si>
  <si>
    <t>1716176199</t>
  </si>
  <si>
    <t>https://podminky.urs.cz/item/CS_URS_2025_01/894812063</t>
  </si>
  <si>
    <t>"VI. etapa"4</t>
  </si>
  <si>
    <t>426196022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</si>
  <si>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</si>
  <si>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</si>
  <si>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1512670092</t>
  </si>
  <si>
    <t>https://podminky.urs.cz/item/CS_URS_2025_01/979051121</t>
  </si>
  <si>
    <t>-1787444166</t>
  </si>
  <si>
    <t>0,44*št</t>
  </si>
  <si>
    <t>1443340775</t>
  </si>
  <si>
    <t>1,188*4 'Přepočtené koeficientem množství</t>
  </si>
  <si>
    <t>246830222</t>
  </si>
  <si>
    <t>-1192128991</t>
  </si>
  <si>
    <t>SEZNAM FIGUR</t>
  </si>
  <si>
    <t>Výměra</t>
  </si>
  <si>
    <t>VI/ SO-01.1</t>
  </si>
  <si>
    <t>Použití figury:</t>
  </si>
  <si>
    <t>Asfaltový beton vrstva obrusná ACO 11+ (ABS) tř. I tl 40 mm š do 3 m z nemodifikovaného asfaltu</t>
  </si>
  <si>
    <t>Odstranění podkladu z kameniva těženého tl přes 100 do 200 mm strojně pl přes 200 m2</t>
  </si>
  <si>
    <t>Odstranění podkladu živičného tl přes 50 do 100 mm strojně pl přes 200 m2</t>
  </si>
  <si>
    <t>Frézování živičného krytu tl 40 mm pruh š přes 0,5 m pl do 500 m2</t>
  </si>
  <si>
    <t>Podklad z kameniva hrubého drceného vel. 8-16 mm plochy přes 100 m2 tl 150 mm</t>
  </si>
  <si>
    <t>Podklad ze štěrkodrtě ŠD plochy přes 100 m2 tl 100 mm</t>
  </si>
  <si>
    <t>Asfaltový beton vrstva podkladní ACP 16 (obalované kamenivo OKS) tl 70 mm š do 1,5 m</t>
  </si>
  <si>
    <t>Postřik živičný spojovací ze silniční emulze v množství 0,50 kg/m2</t>
  </si>
  <si>
    <t>Uložení sypaniny na skládky nebo meziskládky</t>
  </si>
  <si>
    <t>Vodorovné přemístění přes 1 500 do 2000 m výkopku/sypaniny z horniny třídy těžitelnosti I skupiny 1 až 3</t>
  </si>
  <si>
    <t>Vodorovné přemístění přes 4 000 do 5000 m výkopku/sypaniny z horniny třídy těžitelnosti II skupiny 4 a 5</t>
  </si>
  <si>
    <t>Nakládání výkopku z hornin třídy těžitelnosti I skupiny 1 až 3 přes 100 m3</t>
  </si>
  <si>
    <t>Poplatek za uložení zeminy a kamení na recyklační skládce (skládkovné) kód odpadu 17 05 04</t>
  </si>
  <si>
    <t>Hloubení zapažených rýh š do 2000 mm v hornině třídy těžitelnosti I skupiny 3 objem do 5000 m3</t>
  </si>
  <si>
    <t>Hloubení zapažených rýh š do 2000 mm v hornině třídy těžitelnosti II skupiny 4 objem do 5000 m3</t>
  </si>
  <si>
    <t>Hloubení zapažených rýh š do 2000 mm v hornině třídy těžitelnosti II skupiny 5 objem do 5000 m3</t>
  </si>
  <si>
    <t>Hloubení zapažených rýh š do 2000 mm v hornině třídy těžitelnosti III skupiny 6 objem do 5000 m3</t>
  </si>
  <si>
    <t>Zásyp jam, šachet rýh nebo kolem objektů sypaninou se zhutněním</t>
  </si>
  <si>
    <t>VI/ SO-01.2</t>
  </si>
  <si>
    <t>0,5*1,5*149,22</t>
  </si>
  <si>
    <t>0,5*1,3*(31,11+3,3)</t>
  </si>
  <si>
    <t>asfalt - podkladmí vrstva</t>
  </si>
  <si>
    <t>VI/ SO-02</t>
  </si>
  <si>
    <t>Odstranění podkladu z kameniva drceného tl přes 100 do 200 mm strojně pl přes 200 m2</t>
  </si>
  <si>
    <t>Obsypání potrubí ručně sypaninou bez prohození, uloženou do 3 m</t>
  </si>
  <si>
    <t>VI/ SO-01.1.2</t>
  </si>
  <si>
    <t>asf</t>
  </si>
  <si>
    <t>asfaltová plocha</t>
  </si>
  <si>
    <t>be</t>
  </si>
  <si>
    <t>betonová plocha</t>
  </si>
  <si>
    <t>"I.etapa"0,9*1,5*1</t>
  </si>
  <si>
    <t>Hloubení zapažených rýh š do 2000 mm v hornině třídy těžitelnosti II skupiny 4 objem do 500 m3</t>
  </si>
  <si>
    <t>Hloubení zapažených rýh š do 2000 mm v hornině třídy těžitelnosti II skupiny 5 objem do 100 m3</t>
  </si>
  <si>
    <t>Lože pod potrubí otevřený výkop z kameniva drobného těženého</t>
  </si>
  <si>
    <t>Obsypání potrubí strojně sypaninou bez prohození, uloženou do 3 m</t>
  </si>
  <si>
    <t>Montáž kanalizačního potrubí hladkého plnostěnného SN 10 z PVC-U DN 160</t>
  </si>
  <si>
    <t>Čerpání vody na dopravní výšku do 10 m průměrný přítok do 500 l/min</t>
  </si>
  <si>
    <t>Pohotovost čerpací soupravy pro dopravní výšku do 10 m přítok do 500 l/min</t>
  </si>
  <si>
    <t>Osazení pažicího boxu hl výkopu do 4 m š do 1,2 m</t>
  </si>
  <si>
    <t>Vyčištění stok</t>
  </si>
  <si>
    <t>Monitoring stoky jakékoli výšky na nové kanalizaci</t>
  </si>
  <si>
    <t>Krytí potrubí z plastů výstražnou fólií z PVC přes 25 do 34cm</t>
  </si>
  <si>
    <t>Odstranění pažicího boxu hl výkopu do 4 m š do 1,2 m</t>
  </si>
  <si>
    <t>Vodorovné přemístění přes 9 000 do 10000 m výkopku/sypaniny z horniny třídy těžitelnosti II skupiny 4 a 5</t>
  </si>
  <si>
    <t>Odstranění podkladu z kameniva drceného tl přes 200 do 300 mm strojně pl přes 200 m2</t>
  </si>
  <si>
    <t>Podklad ze štěrkodrtě ŠD plochy do 100 m2 tl 300 mm</t>
  </si>
  <si>
    <t>Vodorovná doprava suti ze sypkých materiálů do 1 km</t>
  </si>
  <si>
    <t>Příplatek ZKD 1 km u vodorovné dopravy suti ze sypkých materiálů</t>
  </si>
  <si>
    <t>Poplatek za uložení na recyklační skládce (skládkovné) stavebního odpadu zeminy a kamení zatříděného do Katalogu odpadů pod kódem 17 05 04</t>
  </si>
  <si>
    <t>Vodorovné přemístění přes 500 do 1000 m výkopku/sypaniny z horniny třídy těžitelnosti I skupiny 1 až 3</t>
  </si>
  <si>
    <t>Rozebrání dlažeb při překopech komunikací pro pěší ze zámkové dlažby ručně</t>
  </si>
  <si>
    <t>Podklad ze štěrkodrtě ŠD plochy do 100 m2 tl 150 mm</t>
  </si>
  <si>
    <t>Kladení zámkové dlažby komunikací pro pěší ručně tl 80 mm skupiny A pl do 50 m2</t>
  </si>
  <si>
    <t>Očištění zámkových dlaždic se spárováním z kameniva těženého při překopech inženýrských sítí</t>
  </si>
  <si>
    <t>Sejmutí ornice plochy do 100 m2 tl vrstvy do 200 mm strojně</t>
  </si>
  <si>
    <t>Rozprostření ornice tl vrstvy do 200 mm pl do 100 m2 v rovině nebo ve svahu do 1:5 strojně</t>
  </si>
  <si>
    <t>Založení parkového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</si>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</sst>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212" TargetMode="External" /><Relationship Id="rId3" Type="http://schemas.openxmlformats.org/officeDocument/2006/relationships/hyperlink" Target="https://podminky.urs.cz/item/CS_URS_2025_01/113107222" TargetMode="External" /><Relationship Id="rId4" Type="http://schemas.openxmlformats.org/officeDocument/2006/relationships/hyperlink" Target="https://podminky.urs.cz/item/CS_URS_2025_01/113107225" TargetMode="External" /><Relationship Id="rId5" Type="http://schemas.openxmlformats.org/officeDocument/2006/relationships/hyperlink" Target="https://podminky.urs.cz/item/CS_URS_2025_01/113107242" TargetMode="External" /><Relationship Id="rId6" Type="http://schemas.openxmlformats.org/officeDocument/2006/relationships/hyperlink" Target="https://podminky.urs.cz/item/CS_URS_2025_01/113154522" TargetMode="External" /><Relationship Id="rId7" Type="http://schemas.openxmlformats.org/officeDocument/2006/relationships/hyperlink" Target="https://podminky.urs.cz/item/CS_URS_2025_01/113202111" TargetMode="External" /><Relationship Id="rId8" Type="http://schemas.openxmlformats.org/officeDocument/2006/relationships/hyperlink" Target="https://podminky.urs.cz/item/CS_URS_2025_01/115101201" TargetMode="External" /><Relationship Id="rId9" Type="http://schemas.openxmlformats.org/officeDocument/2006/relationships/hyperlink" Target="https://podminky.urs.cz/item/CS_URS_2025_01/115101301" TargetMode="External" /><Relationship Id="rId10" Type="http://schemas.openxmlformats.org/officeDocument/2006/relationships/hyperlink" Target="https://podminky.urs.cz/item/CS_URS_2025_01/119001405" TargetMode="External" /><Relationship Id="rId11" Type="http://schemas.openxmlformats.org/officeDocument/2006/relationships/hyperlink" Target="https://podminky.urs.cz/item/CS_URS_2025_01/119001412" TargetMode="External" /><Relationship Id="rId12" Type="http://schemas.openxmlformats.org/officeDocument/2006/relationships/hyperlink" Target="https://podminky.urs.cz/item/CS_URS_2025_01/119001421" TargetMode="External" /><Relationship Id="rId13" Type="http://schemas.openxmlformats.org/officeDocument/2006/relationships/hyperlink" Target="https://podminky.urs.cz/item/CS_URS_2025_01/121151123" TargetMode="External" /><Relationship Id="rId14" Type="http://schemas.openxmlformats.org/officeDocument/2006/relationships/hyperlink" Target="https://podminky.urs.cz/item/CS_URS_2025_01/131251100" TargetMode="External" /><Relationship Id="rId15" Type="http://schemas.openxmlformats.org/officeDocument/2006/relationships/hyperlink" Target="https://podminky.urs.cz/item/CS_URS_2025_01/132254206" TargetMode="External" /><Relationship Id="rId16" Type="http://schemas.openxmlformats.org/officeDocument/2006/relationships/hyperlink" Target="https://podminky.urs.cz/item/CS_URS_2025_01/132354206" TargetMode="External" /><Relationship Id="rId17" Type="http://schemas.openxmlformats.org/officeDocument/2006/relationships/hyperlink" Target="https://podminky.urs.cz/item/CS_URS_2025_01/132454206" TargetMode="External" /><Relationship Id="rId18" Type="http://schemas.openxmlformats.org/officeDocument/2006/relationships/hyperlink" Target="https://podminky.urs.cz/item/CS_URS_2025_01/132554206" TargetMode="External" /><Relationship Id="rId19" Type="http://schemas.openxmlformats.org/officeDocument/2006/relationships/hyperlink" Target="https://podminky.urs.cz/item/CS_URS_2025_01/139001101" TargetMode="External" /><Relationship Id="rId20" Type="http://schemas.openxmlformats.org/officeDocument/2006/relationships/hyperlink" Target="https://podminky.urs.cz/item/CS_URS_2025_01/141721335" TargetMode="External" /><Relationship Id="rId21" Type="http://schemas.openxmlformats.org/officeDocument/2006/relationships/hyperlink" Target="https://podminky.urs.cz/item/CS_URS_2025_01/141721345" TargetMode="External" /><Relationship Id="rId22" Type="http://schemas.openxmlformats.org/officeDocument/2006/relationships/hyperlink" Target="https://podminky.urs.cz/item/CS_URS_2025_01/151101101" TargetMode="External" /><Relationship Id="rId23" Type="http://schemas.openxmlformats.org/officeDocument/2006/relationships/hyperlink" Target="https://podminky.urs.cz/item/CS_URS_2025_01/151101102" TargetMode="External" /><Relationship Id="rId24" Type="http://schemas.openxmlformats.org/officeDocument/2006/relationships/hyperlink" Target="https://podminky.urs.cz/item/CS_URS_2025_01/151101111" TargetMode="External" /><Relationship Id="rId25" Type="http://schemas.openxmlformats.org/officeDocument/2006/relationships/hyperlink" Target="https://podminky.urs.cz/item/CS_URS_2025_01/151101112" TargetMode="External" /><Relationship Id="rId26" Type="http://schemas.openxmlformats.org/officeDocument/2006/relationships/hyperlink" Target="https://podminky.urs.cz/item/CS_URS_2025_01/162451106" TargetMode="External" /><Relationship Id="rId27" Type="http://schemas.openxmlformats.org/officeDocument/2006/relationships/hyperlink" Target="https://podminky.urs.cz/item/CS_URS_2025_01/162651132" TargetMode="External" /><Relationship Id="rId28" Type="http://schemas.openxmlformats.org/officeDocument/2006/relationships/hyperlink" Target="https://podminky.urs.cz/item/CS_URS_2025_01/167151111" TargetMode="External" /><Relationship Id="rId29" Type="http://schemas.openxmlformats.org/officeDocument/2006/relationships/hyperlink" Target="https://podminky.urs.cz/item/CS_URS_2025_01/171201231" TargetMode="External" /><Relationship Id="rId30" Type="http://schemas.openxmlformats.org/officeDocument/2006/relationships/hyperlink" Target="https://podminky.urs.cz/item/CS_URS_2025_01/171251201" TargetMode="External" /><Relationship Id="rId31" Type="http://schemas.openxmlformats.org/officeDocument/2006/relationships/hyperlink" Target="https://podminky.urs.cz/item/CS_URS_2025_01/174151101" TargetMode="External" /><Relationship Id="rId32" Type="http://schemas.openxmlformats.org/officeDocument/2006/relationships/hyperlink" Target="https://podminky.urs.cz/item/CS_URS_2025_01/175111101" TargetMode="External" /><Relationship Id="rId33" Type="http://schemas.openxmlformats.org/officeDocument/2006/relationships/hyperlink" Target="https://podminky.urs.cz/item/CS_URS_2025_01/181351113" TargetMode="External" /><Relationship Id="rId34" Type="http://schemas.openxmlformats.org/officeDocument/2006/relationships/hyperlink" Target="https://podminky.urs.cz/item/CS_URS_2025_01/181411131" TargetMode="External" /><Relationship Id="rId35" Type="http://schemas.openxmlformats.org/officeDocument/2006/relationships/hyperlink" Target="https://podminky.urs.cz/item/CS_URS_2025_01/338171123" TargetMode="External" /><Relationship Id="rId36" Type="http://schemas.openxmlformats.org/officeDocument/2006/relationships/hyperlink" Target="https://podminky.urs.cz/item/CS_URS_2025_01/359901111" TargetMode="External" /><Relationship Id="rId37" Type="http://schemas.openxmlformats.org/officeDocument/2006/relationships/hyperlink" Target="https://podminky.urs.cz/item/CS_URS_2025_01/359901211" TargetMode="External" /><Relationship Id="rId38" Type="http://schemas.openxmlformats.org/officeDocument/2006/relationships/hyperlink" Target="https://podminky.urs.cz/item/CS_URS_2025_01/451572111" TargetMode="External" /><Relationship Id="rId39" Type="http://schemas.openxmlformats.org/officeDocument/2006/relationships/hyperlink" Target="https://podminky.urs.cz/item/CS_URS_2025_01/452112111" TargetMode="External" /><Relationship Id="rId40" Type="http://schemas.openxmlformats.org/officeDocument/2006/relationships/hyperlink" Target="https://podminky.urs.cz/item/CS_URS_2025_01/564201011" TargetMode="External" /><Relationship Id="rId41" Type="http://schemas.openxmlformats.org/officeDocument/2006/relationships/hyperlink" Target="https://podminky.urs.cz/item/CS_URS_2025_01/564750011" TargetMode="External" /><Relationship Id="rId42" Type="http://schemas.openxmlformats.org/officeDocument/2006/relationships/hyperlink" Target="https://podminky.urs.cz/item/CS_URS_2025_01/564831111" TargetMode="External" /><Relationship Id="rId43" Type="http://schemas.openxmlformats.org/officeDocument/2006/relationships/hyperlink" Target="https://podminky.urs.cz/item/CS_URS_2025_01/564861112" TargetMode="External" /><Relationship Id="rId44" Type="http://schemas.openxmlformats.org/officeDocument/2006/relationships/hyperlink" Target="https://podminky.urs.cz/item/CS_URS_2025_01/565155101" TargetMode="External" /><Relationship Id="rId45" Type="http://schemas.openxmlformats.org/officeDocument/2006/relationships/hyperlink" Target="https://podminky.urs.cz/item/CS_URS_2025_01/573231108" TargetMode="External" /><Relationship Id="rId46" Type="http://schemas.openxmlformats.org/officeDocument/2006/relationships/hyperlink" Target="https://podminky.urs.cz/item/CS_URS_2025_01/577134111" TargetMode="External" /><Relationship Id="rId47" Type="http://schemas.openxmlformats.org/officeDocument/2006/relationships/hyperlink" Target="https://podminky.urs.cz/item/CS_URS_2025_01/871313121" TargetMode="External" /><Relationship Id="rId48" Type="http://schemas.openxmlformats.org/officeDocument/2006/relationships/hyperlink" Target="https://podminky.urs.cz/item/CS_URS_2025_01/871373121" TargetMode="External" /><Relationship Id="rId49" Type="http://schemas.openxmlformats.org/officeDocument/2006/relationships/hyperlink" Target="https://podminky.urs.cz/item/CS_URS_2025_01/877315211" TargetMode="External" /><Relationship Id="rId50" Type="http://schemas.openxmlformats.org/officeDocument/2006/relationships/hyperlink" Target="https://podminky.urs.cz/item/CS_URS_2025_01/877375221" TargetMode="External" /><Relationship Id="rId51" Type="http://schemas.openxmlformats.org/officeDocument/2006/relationships/hyperlink" Target="https://podminky.urs.cz/item/CS_URS_2025_01/892372121" TargetMode="External" /><Relationship Id="rId52" Type="http://schemas.openxmlformats.org/officeDocument/2006/relationships/hyperlink" Target="https://podminky.urs.cz/item/CS_URS_2025_01/894118001" TargetMode="External" /><Relationship Id="rId53" Type="http://schemas.openxmlformats.org/officeDocument/2006/relationships/hyperlink" Target="https://podminky.urs.cz/item/CS_URS_2025_01/894411121" TargetMode="External" /><Relationship Id="rId54" Type="http://schemas.openxmlformats.org/officeDocument/2006/relationships/hyperlink" Target="https://podminky.urs.cz/item/CS_URS_2025_01/899102112" TargetMode="External" /><Relationship Id="rId55" Type="http://schemas.openxmlformats.org/officeDocument/2006/relationships/hyperlink" Target="https://podminky.urs.cz/item/CS_URS_2025_01/899104112" TargetMode="External" /><Relationship Id="rId56" Type="http://schemas.openxmlformats.org/officeDocument/2006/relationships/hyperlink" Target="https://podminky.urs.cz/item/CS_URS_2025_01/899131121" TargetMode="External" /><Relationship Id="rId57" Type="http://schemas.openxmlformats.org/officeDocument/2006/relationships/hyperlink" Target="https://podminky.urs.cz/item/CS_URS_2025_01/899623161" TargetMode="External" /><Relationship Id="rId58" Type="http://schemas.openxmlformats.org/officeDocument/2006/relationships/hyperlink" Target="https://podminky.urs.cz/item/CS_URS_2025_01/899643121" TargetMode="External" /><Relationship Id="rId59" Type="http://schemas.openxmlformats.org/officeDocument/2006/relationships/hyperlink" Target="https://podminky.urs.cz/item/CS_URS_2025_01/899643122" TargetMode="External" /><Relationship Id="rId60" Type="http://schemas.openxmlformats.org/officeDocument/2006/relationships/hyperlink" Target="https://podminky.urs.cz/item/CS_URS_2025_01/899713111" TargetMode="External" /><Relationship Id="rId61" Type="http://schemas.openxmlformats.org/officeDocument/2006/relationships/hyperlink" Target="https://podminky.urs.cz/item/CS_URS_2025_01/899722112" TargetMode="External" /><Relationship Id="rId62" Type="http://schemas.openxmlformats.org/officeDocument/2006/relationships/hyperlink" Target="https://podminky.urs.cz/item/CS_URS_2025_01/899722114" TargetMode="External" /><Relationship Id="rId63" Type="http://schemas.openxmlformats.org/officeDocument/2006/relationships/hyperlink" Target="https://podminky.urs.cz/item/CS_URS_2025_01/899911255" TargetMode="External" /><Relationship Id="rId64" Type="http://schemas.openxmlformats.org/officeDocument/2006/relationships/hyperlink" Target="https://podminky.urs.cz/item/CS_URS_2025_01/899913165" TargetMode="External" /><Relationship Id="rId65" Type="http://schemas.openxmlformats.org/officeDocument/2006/relationships/hyperlink" Target="https://podminky.urs.cz/item/CS_URS_2025_01/916131213" TargetMode="External" /><Relationship Id="rId66" Type="http://schemas.openxmlformats.org/officeDocument/2006/relationships/hyperlink" Target="https://podminky.urs.cz/item/CS_URS_2025_01/919732211" TargetMode="External" /><Relationship Id="rId67" Type="http://schemas.openxmlformats.org/officeDocument/2006/relationships/hyperlink" Target="https://podminky.urs.cz/item/CS_URS_2025_01/919735112" TargetMode="External" /><Relationship Id="rId68" Type="http://schemas.openxmlformats.org/officeDocument/2006/relationships/hyperlink" Target="https://podminky.urs.cz/item/CS_URS_2025_01/979024443" TargetMode="External" /><Relationship Id="rId69" Type="http://schemas.openxmlformats.org/officeDocument/2006/relationships/hyperlink" Target="https://podminky.urs.cz/item/CS_URS_2025_01/979054451" TargetMode="External" /><Relationship Id="rId70" Type="http://schemas.openxmlformats.org/officeDocument/2006/relationships/hyperlink" Target="https://podminky.urs.cz/item/CS_URS_2025_01/997221551" TargetMode="External" /><Relationship Id="rId71" Type="http://schemas.openxmlformats.org/officeDocument/2006/relationships/hyperlink" Target="https://podminky.urs.cz/item/CS_URS_2025_01/997221559" TargetMode="External" /><Relationship Id="rId72" Type="http://schemas.openxmlformats.org/officeDocument/2006/relationships/hyperlink" Target="https://podminky.urs.cz/item/CS_URS_2025_01/997221873" TargetMode="External" /><Relationship Id="rId73" Type="http://schemas.openxmlformats.org/officeDocument/2006/relationships/hyperlink" Target="https://podminky.urs.cz/item/CS_URS_2025_01/997221875" TargetMode="External" /><Relationship Id="rId74" Type="http://schemas.openxmlformats.org/officeDocument/2006/relationships/hyperlink" Target="https://podminky.urs.cz/item/CS_URS_2025_01/998276101" TargetMode="External" /><Relationship Id="rId75" Type="http://schemas.openxmlformats.org/officeDocument/2006/relationships/hyperlink" Target="https://podminky.urs.cz/item/CS_URS_2025_01/715174012" TargetMode="External" /><Relationship Id="rId76" Type="http://schemas.openxmlformats.org/officeDocument/2006/relationships/hyperlink" Target="https://podminky.urs.cz/item/CS_URS_2025_01/715189003" TargetMode="External" /><Relationship Id="rId77" Type="http://schemas.openxmlformats.org/officeDocument/2006/relationships/hyperlink" Target="https://podminky.urs.cz/item/CS_URS_2025_01/998715101" TargetMode="External" /><Relationship Id="rId78" Type="http://schemas.openxmlformats.org/officeDocument/2006/relationships/hyperlink" Target="https://podminky.urs.cz/item/CS_URS_2025_01/230202076" TargetMode="External" /><Relationship Id="rId7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19001405" TargetMode="External" /><Relationship Id="rId4" Type="http://schemas.openxmlformats.org/officeDocument/2006/relationships/hyperlink" Target="https://podminky.urs.cz/item/CS_URS_2025_01/119001412" TargetMode="External" /><Relationship Id="rId5" Type="http://schemas.openxmlformats.org/officeDocument/2006/relationships/hyperlink" Target="https://podminky.urs.cz/item/CS_URS_2025_01/119001421" TargetMode="External" /><Relationship Id="rId6" Type="http://schemas.openxmlformats.org/officeDocument/2006/relationships/hyperlink" Target="https://podminky.urs.cz/item/CS_URS_2025_01/131251100" TargetMode="External" /><Relationship Id="rId7" Type="http://schemas.openxmlformats.org/officeDocument/2006/relationships/hyperlink" Target="https://podminky.urs.cz/item/CS_URS_2025_01/132254206" TargetMode="External" /><Relationship Id="rId8" Type="http://schemas.openxmlformats.org/officeDocument/2006/relationships/hyperlink" Target="https://podminky.urs.cz/item/CS_URS_2025_01/132354206" TargetMode="External" /><Relationship Id="rId9" Type="http://schemas.openxmlformats.org/officeDocument/2006/relationships/hyperlink" Target="https://podminky.urs.cz/item/CS_URS_2025_01/132454206" TargetMode="External" /><Relationship Id="rId10" Type="http://schemas.openxmlformats.org/officeDocument/2006/relationships/hyperlink" Target="https://podminky.urs.cz/item/CS_URS_2025_01/132554206" TargetMode="External" /><Relationship Id="rId11" Type="http://schemas.openxmlformats.org/officeDocument/2006/relationships/hyperlink" Target="https://podminky.urs.cz/item/CS_URS_2025_01/139001101" TargetMode="External" /><Relationship Id="rId12" Type="http://schemas.openxmlformats.org/officeDocument/2006/relationships/hyperlink" Target="https://podminky.urs.cz/item/CS_URS_2025_01/151101102" TargetMode="External" /><Relationship Id="rId13" Type="http://schemas.openxmlformats.org/officeDocument/2006/relationships/hyperlink" Target="https://podminky.urs.cz/item/CS_URS_2025_01/151101112" TargetMode="External" /><Relationship Id="rId14" Type="http://schemas.openxmlformats.org/officeDocument/2006/relationships/hyperlink" Target="https://podminky.urs.cz/item/CS_URS_2025_01/153111111" TargetMode="External" /><Relationship Id="rId15" Type="http://schemas.openxmlformats.org/officeDocument/2006/relationships/hyperlink" Target="https://podminky.urs.cz/item/CS_URS_2025_01/153111113" TargetMode="External" /><Relationship Id="rId16" Type="http://schemas.openxmlformats.org/officeDocument/2006/relationships/hyperlink" Target="https://podminky.urs.cz/item/CS_URS_2025_01/153112111" TargetMode="External" /><Relationship Id="rId17" Type="http://schemas.openxmlformats.org/officeDocument/2006/relationships/hyperlink" Target="https://podminky.urs.cz/item/CS_URS_2025_01/153112122" TargetMode="External" /><Relationship Id="rId18" Type="http://schemas.openxmlformats.org/officeDocument/2006/relationships/hyperlink" Target="https://podminky.urs.cz/item/CS_URS_2025_01/153113140" TargetMode="External" /><Relationship Id="rId19" Type="http://schemas.openxmlformats.org/officeDocument/2006/relationships/hyperlink" Target="https://podminky.urs.cz/item/CS_URS_2025_01/153116111" TargetMode="External" /><Relationship Id="rId20" Type="http://schemas.openxmlformats.org/officeDocument/2006/relationships/hyperlink" Target="https://podminky.urs.cz/item/CS_URS_2025_01/153116112" TargetMode="External" /><Relationship Id="rId21" Type="http://schemas.openxmlformats.org/officeDocument/2006/relationships/hyperlink" Target="https://podminky.urs.cz/item/CS_URS_2025_01/153116113" TargetMode="External" /><Relationship Id="rId22" Type="http://schemas.openxmlformats.org/officeDocument/2006/relationships/hyperlink" Target="https://podminky.urs.cz/item/CS_URS_2025_01/162451106" TargetMode="External" /><Relationship Id="rId23" Type="http://schemas.openxmlformats.org/officeDocument/2006/relationships/hyperlink" Target="https://podminky.urs.cz/item/CS_URS_2025_01/162651132" TargetMode="External" /><Relationship Id="rId24" Type="http://schemas.openxmlformats.org/officeDocument/2006/relationships/hyperlink" Target="https://podminky.urs.cz/item/CS_URS_2025_01/167151111" TargetMode="External" /><Relationship Id="rId25" Type="http://schemas.openxmlformats.org/officeDocument/2006/relationships/hyperlink" Target="https://podminky.urs.cz/item/CS_URS_2025_01/171201231" TargetMode="External" /><Relationship Id="rId26" Type="http://schemas.openxmlformats.org/officeDocument/2006/relationships/hyperlink" Target="https://podminky.urs.cz/item/CS_URS_2025_01/171251201" TargetMode="External" /><Relationship Id="rId27" Type="http://schemas.openxmlformats.org/officeDocument/2006/relationships/hyperlink" Target="https://podminky.urs.cz/item/CS_URS_2025_01/174151101" TargetMode="External" /><Relationship Id="rId28" Type="http://schemas.openxmlformats.org/officeDocument/2006/relationships/hyperlink" Target="https://podminky.urs.cz/item/CS_URS_2025_01/175111101" TargetMode="External" /><Relationship Id="rId29" Type="http://schemas.openxmlformats.org/officeDocument/2006/relationships/hyperlink" Target="https://podminky.urs.cz/item/CS_URS_2025_01/338171123" TargetMode="External" /><Relationship Id="rId30" Type="http://schemas.openxmlformats.org/officeDocument/2006/relationships/hyperlink" Target="https://podminky.urs.cz/item/CS_URS_2025_01/359901111" TargetMode="External" /><Relationship Id="rId31" Type="http://schemas.openxmlformats.org/officeDocument/2006/relationships/hyperlink" Target="https://podminky.urs.cz/item/CS_URS_2025_01/359901211" TargetMode="External" /><Relationship Id="rId32" Type="http://schemas.openxmlformats.org/officeDocument/2006/relationships/hyperlink" Target="https://podminky.urs.cz/item/CS_URS_2025_01/451572111" TargetMode="External" /><Relationship Id="rId33" Type="http://schemas.openxmlformats.org/officeDocument/2006/relationships/hyperlink" Target="https://podminky.urs.cz/item/CS_URS_2025_01/452112111" TargetMode="External" /><Relationship Id="rId34" Type="http://schemas.openxmlformats.org/officeDocument/2006/relationships/hyperlink" Target="https://podminky.urs.cz/item/CS_URS_2025_01/452112121" TargetMode="External" /><Relationship Id="rId35" Type="http://schemas.openxmlformats.org/officeDocument/2006/relationships/hyperlink" Target="https://podminky.urs.cz/item/CS_URS_2025_01/871373121" TargetMode="External" /><Relationship Id="rId36" Type="http://schemas.openxmlformats.org/officeDocument/2006/relationships/hyperlink" Target="https://podminky.urs.cz/item/CS_URS_2025_01/871393121" TargetMode="External" /><Relationship Id="rId37" Type="http://schemas.openxmlformats.org/officeDocument/2006/relationships/hyperlink" Target="https://podminky.urs.cz/item/CS_URS_2025_01/871443123" TargetMode="External" /><Relationship Id="rId38" Type="http://schemas.openxmlformats.org/officeDocument/2006/relationships/hyperlink" Target="https://podminky.urs.cz/item/CS_URS_2025_01/892392121" TargetMode="External" /><Relationship Id="rId39" Type="http://schemas.openxmlformats.org/officeDocument/2006/relationships/hyperlink" Target="https://podminky.urs.cz/item/CS_URS_2025_01/892442121" TargetMode="External" /><Relationship Id="rId40" Type="http://schemas.openxmlformats.org/officeDocument/2006/relationships/hyperlink" Target="https://podminky.urs.cz/item/CS_URS_2025_01/894118001" TargetMode="External" /><Relationship Id="rId41" Type="http://schemas.openxmlformats.org/officeDocument/2006/relationships/hyperlink" Target="https://podminky.urs.cz/item/CS_URS_2025_01/894411131" TargetMode="External" /><Relationship Id="rId42" Type="http://schemas.openxmlformats.org/officeDocument/2006/relationships/hyperlink" Target="https://podminky.urs.cz/item/CS_URS_2025_01/894411151" TargetMode="External" /><Relationship Id="rId43" Type="http://schemas.openxmlformats.org/officeDocument/2006/relationships/hyperlink" Target="https://podminky.urs.cz/item/CS_URS_2025_01/899104112" TargetMode="External" /><Relationship Id="rId44" Type="http://schemas.openxmlformats.org/officeDocument/2006/relationships/hyperlink" Target="https://podminky.urs.cz/item/CS_URS_2025_01/899131121" TargetMode="External" /><Relationship Id="rId45" Type="http://schemas.openxmlformats.org/officeDocument/2006/relationships/hyperlink" Target="https://podminky.urs.cz/item/CS_URS_2025_01/899713111" TargetMode="External" /><Relationship Id="rId46" Type="http://schemas.openxmlformats.org/officeDocument/2006/relationships/hyperlink" Target="https://podminky.urs.cz/item/CS_URS_2025_01/899722114" TargetMode="External" /><Relationship Id="rId47" Type="http://schemas.openxmlformats.org/officeDocument/2006/relationships/hyperlink" Target="https://podminky.urs.cz/item/CS_URS_2025_01/899910212" TargetMode="External" /><Relationship Id="rId48" Type="http://schemas.openxmlformats.org/officeDocument/2006/relationships/hyperlink" Target="https://podminky.urs.cz/item/CS_URS_2025_01/998276101" TargetMode="External" /><Relationship Id="rId49" Type="http://schemas.openxmlformats.org/officeDocument/2006/relationships/hyperlink" Target="https://podminky.urs.cz/item/CS_URS_2025_01/715174012" TargetMode="External" /><Relationship Id="rId50" Type="http://schemas.openxmlformats.org/officeDocument/2006/relationships/hyperlink" Target="https://podminky.urs.cz/item/CS_URS_2025_01/715189003" TargetMode="External" /><Relationship Id="rId51" Type="http://schemas.openxmlformats.org/officeDocument/2006/relationships/hyperlink" Target="https://podminky.urs.cz/item/CS_URS_2025_01/998715101" TargetMode="External" /><Relationship Id="rId5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6123" TargetMode="External" /><Relationship Id="rId3" Type="http://schemas.openxmlformats.org/officeDocument/2006/relationships/hyperlink" Target="https://podminky.urs.cz/item/CS_URS_2025_01/113107212" TargetMode="External" /><Relationship Id="rId4" Type="http://schemas.openxmlformats.org/officeDocument/2006/relationships/hyperlink" Target="https://podminky.urs.cz/item/CS_URS_2025_01/113107222" TargetMode="External" /><Relationship Id="rId5" Type="http://schemas.openxmlformats.org/officeDocument/2006/relationships/hyperlink" Target="https://podminky.urs.cz/item/CS_URS_2025_01/113107225" TargetMode="External" /><Relationship Id="rId6" Type="http://schemas.openxmlformats.org/officeDocument/2006/relationships/hyperlink" Target="https://podminky.urs.cz/item/CS_URS_2025_01/113107242" TargetMode="External" /><Relationship Id="rId7" Type="http://schemas.openxmlformats.org/officeDocument/2006/relationships/hyperlink" Target="https://podminky.urs.cz/item/CS_URS_2025_01/113154522" TargetMode="External" /><Relationship Id="rId8" Type="http://schemas.openxmlformats.org/officeDocument/2006/relationships/hyperlink" Target="https://podminky.urs.cz/item/CS_URS_2025_01/113202111" TargetMode="External" /><Relationship Id="rId9" Type="http://schemas.openxmlformats.org/officeDocument/2006/relationships/hyperlink" Target="https://podminky.urs.cz/item/CS_URS_2025_01/115101201" TargetMode="External" /><Relationship Id="rId10" Type="http://schemas.openxmlformats.org/officeDocument/2006/relationships/hyperlink" Target="https://podminky.urs.cz/item/CS_URS_2025_01/115101301" TargetMode="External" /><Relationship Id="rId11" Type="http://schemas.openxmlformats.org/officeDocument/2006/relationships/hyperlink" Target="https://podminky.urs.cz/item/CS_URS_2025_01/119001405" TargetMode="External" /><Relationship Id="rId12" Type="http://schemas.openxmlformats.org/officeDocument/2006/relationships/hyperlink" Target="https://podminky.urs.cz/item/CS_URS_2025_01/119001412" TargetMode="External" /><Relationship Id="rId13" Type="http://schemas.openxmlformats.org/officeDocument/2006/relationships/hyperlink" Target="https://podminky.urs.cz/item/CS_URS_2025_01/119001421" TargetMode="External" /><Relationship Id="rId14" Type="http://schemas.openxmlformats.org/officeDocument/2006/relationships/hyperlink" Target="https://podminky.urs.cz/item/CS_URS_2025_01/132254206" TargetMode="External" /><Relationship Id="rId15" Type="http://schemas.openxmlformats.org/officeDocument/2006/relationships/hyperlink" Target="https://podminky.urs.cz/item/CS_URS_2025_01/132354206" TargetMode="External" /><Relationship Id="rId16" Type="http://schemas.openxmlformats.org/officeDocument/2006/relationships/hyperlink" Target="https://podminky.urs.cz/item/CS_URS_2025_01/132454206" TargetMode="External" /><Relationship Id="rId17" Type="http://schemas.openxmlformats.org/officeDocument/2006/relationships/hyperlink" Target="https://podminky.urs.cz/item/CS_URS_2025_01/139001101" TargetMode="External" /><Relationship Id="rId18" Type="http://schemas.openxmlformats.org/officeDocument/2006/relationships/hyperlink" Target="https://podminky.urs.cz/item/CS_URS_2025_01/151101101" TargetMode="External" /><Relationship Id="rId19" Type="http://schemas.openxmlformats.org/officeDocument/2006/relationships/hyperlink" Target="https://podminky.urs.cz/item/CS_URS_2025_01/151101111" TargetMode="External" /><Relationship Id="rId20" Type="http://schemas.openxmlformats.org/officeDocument/2006/relationships/hyperlink" Target="https://podminky.urs.cz/item/CS_URS_2025_01/162451106" TargetMode="External" /><Relationship Id="rId21" Type="http://schemas.openxmlformats.org/officeDocument/2006/relationships/hyperlink" Target="https://podminky.urs.cz/item/CS_URS_2025_01/162651132" TargetMode="External" /><Relationship Id="rId22" Type="http://schemas.openxmlformats.org/officeDocument/2006/relationships/hyperlink" Target="https://podminky.urs.cz/item/CS_URS_2025_01/167151111" TargetMode="External" /><Relationship Id="rId23" Type="http://schemas.openxmlformats.org/officeDocument/2006/relationships/hyperlink" Target="https://podminky.urs.cz/item/CS_URS_2025_01/171201231" TargetMode="External" /><Relationship Id="rId24" Type="http://schemas.openxmlformats.org/officeDocument/2006/relationships/hyperlink" Target="https://podminky.urs.cz/item/CS_URS_2025_01/171251201" TargetMode="External" /><Relationship Id="rId25" Type="http://schemas.openxmlformats.org/officeDocument/2006/relationships/hyperlink" Target="https://podminky.urs.cz/item/CS_URS_2025_01/174151101" TargetMode="External" /><Relationship Id="rId26" Type="http://schemas.openxmlformats.org/officeDocument/2006/relationships/hyperlink" Target="https://podminky.urs.cz/item/CS_URS_2025_01/175111101" TargetMode="External" /><Relationship Id="rId27" Type="http://schemas.openxmlformats.org/officeDocument/2006/relationships/hyperlink" Target="https://podminky.urs.cz/item/CS_URS_2025_01/452313141" TargetMode="External" /><Relationship Id="rId28" Type="http://schemas.openxmlformats.org/officeDocument/2006/relationships/hyperlink" Target="https://podminky.urs.cz/item/CS_URS_2025_01/452353111" TargetMode="External" /><Relationship Id="rId29" Type="http://schemas.openxmlformats.org/officeDocument/2006/relationships/hyperlink" Target="https://podminky.urs.cz/item/CS_URS_2025_01/452353112" TargetMode="External" /><Relationship Id="rId30" Type="http://schemas.openxmlformats.org/officeDocument/2006/relationships/hyperlink" Target="https://podminky.urs.cz/item/CS_URS_2025_01/564201011" TargetMode="External" /><Relationship Id="rId31" Type="http://schemas.openxmlformats.org/officeDocument/2006/relationships/hyperlink" Target="https://podminky.urs.cz/item/CS_URS_2025_01/564750011" TargetMode="External" /><Relationship Id="rId32" Type="http://schemas.openxmlformats.org/officeDocument/2006/relationships/hyperlink" Target="https://podminky.urs.cz/item/CS_URS_2025_01/564831111" TargetMode="External" /><Relationship Id="rId33" Type="http://schemas.openxmlformats.org/officeDocument/2006/relationships/hyperlink" Target="https://podminky.urs.cz/item/CS_URS_2025_01/564861112" TargetMode="External" /><Relationship Id="rId34" Type="http://schemas.openxmlformats.org/officeDocument/2006/relationships/hyperlink" Target="https://podminky.urs.cz/item/CS_URS_2025_01/565155101" TargetMode="External" /><Relationship Id="rId35" Type="http://schemas.openxmlformats.org/officeDocument/2006/relationships/hyperlink" Target="https://podminky.urs.cz/item/CS_URS_2025_01/573231108" TargetMode="External" /><Relationship Id="rId36" Type="http://schemas.openxmlformats.org/officeDocument/2006/relationships/hyperlink" Target="https://podminky.urs.cz/item/CS_URS_2025_01/577134111" TargetMode="External" /><Relationship Id="rId37" Type="http://schemas.openxmlformats.org/officeDocument/2006/relationships/hyperlink" Target="https://podminky.urs.cz/item/CS_URS_2025_01/857242122" TargetMode="External" /><Relationship Id="rId38" Type="http://schemas.openxmlformats.org/officeDocument/2006/relationships/hyperlink" Target="https://podminky.urs.cz/item/CS_URS_2025_01/857262122" TargetMode="External" /><Relationship Id="rId39" Type="http://schemas.openxmlformats.org/officeDocument/2006/relationships/hyperlink" Target="https://podminky.urs.cz/item/CS_URS_2025_01/857312122" TargetMode="External" /><Relationship Id="rId40" Type="http://schemas.openxmlformats.org/officeDocument/2006/relationships/hyperlink" Target="https://podminky.urs.cz/item/CS_URS_2025_01/857314122" TargetMode="External" /><Relationship Id="rId41" Type="http://schemas.openxmlformats.org/officeDocument/2006/relationships/hyperlink" Target="https://podminky.urs.cz/item/CS_URS_2025_01/871161141" TargetMode="External" /><Relationship Id="rId42" Type="http://schemas.openxmlformats.org/officeDocument/2006/relationships/hyperlink" Target="https://podminky.urs.cz/item/CS_URS_2025_01/871321151" TargetMode="External" /><Relationship Id="rId43" Type="http://schemas.openxmlformats.org/officeDocument/2006/relationships/hyperlink" Target="https://podminky.urs.cz/item/CS_URS_2025_01/871351811" TargetMode="External" /><Relationship Id="rId44" Type="http://schemas.openxmlformats.org/officeDocument/2006/relationships/hyperlink" Target="https://podminky.urs.cz/item/CS_URS_2025_01/877261101" TargetMode="External" /><Relationship Id="rId45" Type="http://schemas.openxmlformats.org/officeDocument/2006/relationships/hyperlink" Target="https://podminky.urs.cz/item/CS_URS_2025_01/877321101" TargetMode="External" /><Relationship Id="rId46" Type="http://schemas.openxmlformats.org/officeDocument/2006/relationships/hyperlink" Target="https://podminky.urs.cz/item/CS_URS_2025_01/891181112" TargetMode="External" /><Relationship Id="rId47" Type="http://schemas.openxmlformats.org/officeDocument/2006/relationships/hyperlink" Target="https://podminky.urs.cz/item/CS_URS_2025_01/891241112" TargetMode="External" /><Relationship Id="rId48" Type="http://schemas.openxmlformats.org/officeDocument/2006/relationships/hyperlink" Target="https://podminky.urs.cz/item/CS_URS_2025_01/891247111" TargetMode="External" /><Relationship Id="rId49" Type="http://schemas.openxmlformats.org/officeDocument/2006/relationships/hyperlink" Target="https://podminky.urs.cz/item/CS_URS_2025_01/891261112" TargetMode="External" /><Relationship Id="rId50" Type="http://schemas.openxmlformats.org/officeDocument/2006/relationships/hyperlink" Target="https://podminky.urs.cz/item/CS_URS_2025_01/891311112" TargetMode="External" /><Relationship Id="rId51" Type="http://schemas.openxmlformats.org/officeDocument/2006/relationships/hyperlink" Target="https://podminky.urs.cz/item/CS_URS_2025_01/891319111" TargetMode="External" /><Relationship Id="rId52" Type="http://schemas.openxmlformats.org/officeDocument/2006/relationships/hyperlink" Target="https://podminky.urs.cz/item/CS_URS_2025_01/892233122" TargetMode="External" /><Relationship Id="rId53" Type="http://schemas.openxmlformats.org/officeDocument/2006/relationships/hyperlink" Target="https://podminky.urs.cz/item/CS_URS_2025_01/892241111" TargetMode="External" /><Relationship Id="rId54" Type="http://schemas.openxmlformats.org/officeDocument/2006/relationships/hyperlink" Target="https://podminky.urs.cz/item/CS_URS_2025_01/892351111" TargetMode="External" /><Relationship Id="rId55" Type="http://schemas.openxmlformats.org/officeDocument/2006/relationships/hyperlink" Target="https://podminky.urs.cz/item/CS_URS_2025_01/892353122" TargetMode="External" /><Relationship Id="rId56" Type="http://schemas.openxmlformats.org/officeDocument/2006/relationships/hyperlink" Target="https://podminky.urs.cz/item/CS_URS_2025_01/892372111" TargetMode="External" /><Relationship Id="rId57" Type="http://schemas.openxmlformats.org/officeDocument/2006/relationships/hyperlink" Target="https://podminky.urs.cz/item/CS_URS_2025_01/899401112" TargetMode="External" /><Relationship Id="rId58" Type="http://schemas.openxmlformats.org/officeDocument/2006/relationships/hyperlink" Target="https://podminky.urs.cz/item/CS_URS_2025_01/899401113" TargetMode="External" /><Relationship Id="rId59" Type="http://schemas.openxmlformats.org/officeDocument/2006/relationships/hyperlink" Target="https://podminky.urs.cz/item/CS_URS_2025_01/899712111" TargetMode="External" /><Relationship Id="rId60" Type="http://schemas.openxmlformats.org/officeDocument/2006/relationships/hyperlink" Target="https://podminky.urs.cz/item/CS_URS_2025_01/899721111" TargetMode="External" /><Relationship Id="rId61" Type="http://schemas.openxmlformats.org/officeDocument/2006/relationships/hyperlink" Target="https://podminky.urs.cz/item/CS_URS_2025_01/899722113" TargetMode="External" /><Relationship Id="rId62" Type="http://schemas.openxmlformats.org/officeDocument/2006/relationships/hyperlink" Target="https://podminky.urs.cz/item/CS_URS_2025_01/899910212" TargetMode="External" /><Relationship Id="rId63" Type="http://schemas.openxmlformats.org/officeDocument/2006/relationships/hyperlink" Target="https://podminky.urs.cz/item/CS_URS_2025_01/916131213" TargetMode="External" /><Relationship Id="rId64" Type="http://schemas.openxmlformats.org/officeDocument/2006/relationships/hyperlink" Target="https://podminky.urs.cz/item/CS_URS_2025_01/919732211" TargetMode="External" /><Relationship Id="rId65" Type="http://schemas.openxmlformats.org/officeDocument/2006/relationships/hyperlink" Target="https://podminky.urs.cz/item/CS_URS_2025_01/919735112" TargetMode="External" /><Relationship Id="rId66" Type="http://schemas.openxmlformats.org/officeDocument/2006/relationships/hyperlink" Target="https://podminky.urs.cz/item/CS_URS_2025_01/977151125" TargetMode="External" /><Relationship Id="rId67" Type="http://schemas.openxmlformats.org/officeDocument/2006/relationships/hyperlink" Target="https://podminky.urs.cz/item/CS_URS_2025_01/979024443" TargetMode="External" /><Relationship Id="rId68" Type="http://schemas.openxmlformats.org/officeDocument/2006/relationships/hyperlink" Target="https://podminky.urs.cz/item/CS_URS_2025_01/979054441" TargetMode="External" /><Relationship Id="rId69" Type="http://schemas.openxmlformats.org/officeDocument/2006/relationships/hyperlink" Target="https://podminky.urs.cz/item/CS_URS_2025_01/979054451" TargetMode="External" /><Relationship Id="rId70" Type="http://schemas.openxmlformats.org/officeDocument/2006/relationships/hyperlink" Target="https://podminky.urs.cz/item/CS_URS_2025_01/997013501" TargetMode="External" /><Relationship Id="rId71" Type="http://schemas.openxmlformats.org/officeDocument/2006/relationships/hyperlink" Target="https://podminky.urs.cz/item/CS_URS_2025_01/997013509" TargetMode="External" /><Relationship Id="rId72" Type="http://schemas.openxmlformats.org/officeDocument/2006/relationships/hyperlink" Target="https://podminky.urs.cz/item/CS_URS_2025_01/997013813" TargetMode="External" /><Relationship Id="rId73" Type="http://schemas.openxmlformats.org/officeDocument/2006/relationships/hyperlink" Target="https://podminky.urs.cz/item/CS_URS_2025_01/997221551" TargetMode="External" /><Relationship Id="rId74" Type="http://schemas.openxmlformats.org/officeDocument/2006/relationships/hyperlink" Target="https://podminky.urs.cz/item/CS_URS_2025_01/997221559" TargetMode="External" /><Relationship Id="rId75" Type="http://schemas.openxmlformats.org/officeDocument/2006/relationships/hyperlink" Target="https://podminky.urs.cz/item/CS_URS_2025_01/997221873" TargetMode="External" /><Relationship Id="rId76" Type="http://schemas.openxmlformats.org/officeDocument/2006/relationships/hyperlink" Target="https://podminky.urs.cz/item/CS_URS_2025_01/997221875" TargetMode="External" /><Relationship Id="rId77" Type="http://schemas.openxmlformats.org/officeDocument/2006/relationships/hyperlink" Target="https://podminky.urs.cz/item/CS_URS_2025_01/998276101" TargetMode="External" /><Relationship Id="rId78" Type="http://schemas.openxmlformats.org/officeDocument/2006/relationships/hyperlink" Target="https://podminky.urs.cz/item/CS_URS_2025_01/722249124" TargetMode="External" /><Relationship Id="rId79" Type="http://schemas.openxmlformats.org/officeDocument/2006/relationships/hyperlink" Target="https://podminky.urs.cz/item/CS_URS_2025_01/998722101" TargetMode="External" /><Relationship Id="rId8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3" TargetMode="External" /><Relationship Id="rId2" Type="http://schemas.openxmlformats.org/officeDocument/2006/relationships/hyperlink" Target="https://podminky.urs.cz/item/CS_URS_2025_01/113107243" TargetMode="External" /><Relationship Id="rId3" Type="http://schemas.openxmlformats.org/officeDocument/2006/relationships/hyperlink" Target="https://podminky.urs.cz/item/CS_URS_2025_01/113154543" TargetMode="External" /><Relationship Id="rId4" Type="http://schemas.openxmlformats.org/officeDocument/2006/relationships/hyperlink" Target="https://podminky.urs.cz/item/CS_URS_2025_01/113202111" TargetMode="External" /><Relationship Id="rId5" Type="http://schemas.openxmlformats.org/officeDocument/2006/relationships/hyperlink" Target="https://podminky.urs.cz/item/CS_URS_2025_01/564871115" TargetMode="External" /><Relationship Id="rId6" Type="http://schemas.openxmlformats.org/officeDocument/2006/relationships/hyperlink" Target="https://podminky.urs.cz/item/CS_URS_2025_01/564871116" TargetMode="External" /><Relationship Id="rId7" Type="http://schemas.openxmlformats.org/officeDocument/2006/relationships/hyperlink" Target="https://podminky.urs.cz/item/CS_URS_2025_01/919735113" TargetMode="External" /><Relationship Id="rId8" Type="http://schemas.openxmlformats.org/officeDocument/2006/relationships/hyperlink" Target="https://podminky.urs.cz/item/CS_URS_2025_01/979024443" TargetMode="External" /><Relationship Id="rId9" Type="http://schemas.openxmlformats.org/officeDocument/2006/relationships/hyperlink" Target="https://podminky.urs.cz/item/CS_URS_2025_01/997221551" TargetMode="External" /><Relationship Id="rId10" Type="http://schemas.openxmlformats.org/officeDocument/2006/relationships/hyperlink" Target="https://podminky.urs.cz/item/CS_URS_2025_01/997221559" TargetMode="External" /><Relationship Id="rId11" Type="http://schemas.openxmlformats.org/officeDocument/2006/relationships/hyperlink" Target="https://podminky.urs.cz/item/CS_URS_2025_01/997221873" TargetMode="External" /><Relationship Id="rId12" Type="http://schemas.openxmlformats.org/officeDocument/2006/relationships/hyperlink" Target="https://podminky.urs.cz/item/CS_URS_2025_01/997221875" TargetMode="External" /><Relationship Id="rId13" Type="http://schemas.openxmlformats.org/officeDocument/2006/relationships/hyperlink" Target="https://podminky.urs.cz/item/CS_URS_2025_01/998225111" TargetMode="External" /><Relationship Id="rId1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023" TargetMode="External" /><Relationship Id="rId2" Type="http://schemas.openxmlformats.org/officeDocument/2006/relationships/hyperlink" Target="https://podminky.urs.cz/item/CS_URS_2025_01/113107223" TargetMode="External" /><Relationship Id="rId3" Type="http://schemas.openxmlformats.org/officeDocument/2006/relationships/hyperlink" Target="https://podminky.urs.cz/item/CS_URS_2025_01/115101201" TargetMode="External" /><Relationship Id="rId4" Type="http://schemas.openxmlformats.org/officeDocument/2006/relationships/hyperlink" Target="https://podminky.urs.cz/item/CS_URS_2025_01/115101301" TargetMode="External" /><Relationship Id="rId5" Type="http://schemas.openxmlformats.org/officeDocument/2006/relationships/hyperlink" Target="https://podminky.urs.cz/item/CS_URS_2025_01/121151103" TargetMode="External" /><Relationship Id="rId6" Type="http://schemas.openxmlformats.org/officeDocument/2006/relationships/hyperlink" Target="https://podminky.urs.cz/item/CS_URS_2025_01/132254206" TargetMode="External" /><Relationship Id="rId7" Type="http://schemas.openxmlformats.org/officeDocument/2006/relationships/hyperlink" Target="https://podminky.urs.cz/item/CS_URS_2025_01/132354204" TargetMode="External" /><Relationship Id="rId8" Type="http://schemas.openxmlformats.org/officeDocument/2006/relationships/hyperlink" Target="https://podminky.urs.cz/item/CS_URS_2025_01/132454203" TargetMode="External" /><Relationship Id="rId9" Type="http://schemas.openxmlformats.org/officeDocument/2006/relationships/hyperlink" Target="https://podminky.urs.cz/item/CS_URS_2025_01/151811131" TargetMode="External" /><Relationship Id="rId10" Type="http://schemas.openxmlformats.org/officeDocument/2006/relationships/hyperlink" Target="https://podminky.urs.cz/item/CS_URS_2025_01/151811231" TargetMode="External" /><Relationship Id="rId11" Type="http://schemas.openxmlformats.org/officeDocument/2006/relationships/hyperlink" Target="https://podminky.urs.cz/item/CS_URS_2025_01/162351104" TargetMode="External" /><Relationship Id="rId12" Type="http://schemas.openxmlformats.org/officeDocument/2006/relationships/hyperlink" Target="https://podminky.urs.cz/item/CS_URS_2025_01/162751137" TargetMode="External" /><Relationship Id="rId13" Type="http://schemas.openxmlformats.org/officeDocument/2006/relationships/hyperlink" Target="https://podminky.urs.cz/item/CS_URS_2025_01/167151111" TargetMode="External" /><Relationship Id="rId14" Type="http://schemas.openxmlformats.org/officeDocument/2006/relationships/hyperlink" Target="https://podminky.urs.cz/item/CS_URS_2025_01/171201231" TargetMode="External" /><Relationship Id="rId15" Type="http://schemas.openxmlformats.org/officeDocument/2006/relationships/hyperlink" Target="https://podminky.urs.cz/item/CS_URS_2025_01/171251201" TargetMode="External" /><Relationship Id="rId16" Type="http://schemas.openxmlformats.org/officeDocument/2006/relationships/hyperlink" Target="https://podminky.urs.cz/item/CS_URS_2025_01/174151101" TargetMode="External" /><Relationship Id="rId17" Type="http://schemas.openxmlformats.org/officeDocument/2006/relationships/hyperlink" Target="https://podminky.urs.cz/item/CS_URS_2025_01/175151101" TargetMode="External" /><Relationship Id="rId18" Type="http://schemas.openxmlformats.org/officeDocument/2006/relationships/hyperlink" Target="https://podminky.urs.cz/item/CS_URS_2025_01/181351003" TargetMode="External" /><Relationship Id="rId19" Type="http://schemas.openxmlformats.org/officeDocument/2006/relationships/hyperlink" Target="https://podminky.urs.cz/item/CS_URS_2025_01/181411131" TargetMode="External" /><Relationship Id="rId20" Type="http://schemas.openxmlformats.org/officeDocument/2006/relationships/hyperlink" Target="https://podminky.urs.cz/item/CS_URS_2025_01/359901111" TargetMode="External" /><Relationship Id="rId21" Type="http://schemas.openxmlformats.org/officeDocument/2006/relationships/hyperlink" Target="https://podminky.urs.cz/item/CS_URS_2025_01/359901211" TargetMode="External" /><Relationship Id="rId22" Type="http://schemas.openxmlformats.org/officeDocument/2006/relationships/hyperlink" Target="https://podminky.urs.cz/item/CS_URS_2025_01/451572111" TargetMode="External" /><Relationship Id="rId23" Type="http://schemas.openxmlformats.org/officeDocument/2006/relationships/hyperlink" Target="https://podminky.urs.cz/item/CS_URS_2025_01/564851011" TargetMode="External" /><Relationship Id="rId24" Type="http://schemas.openxmlformats.org/officeDocument/2006/relationships/hyperlink" Target="https://podminky.urs.cz/item/CS_URS_2025_01/564871016" TargetMode="External" /><Relationship Id="rId25" Type="http://schemas.openxmlformats.org/officeDocument/2006/relationships/hyperlink" Target="https://podminky.urs.cz/item/CS_URS_2025_01/596211210" TargetMode="External" /><Relationship Id="rId26" Type="http://schemas.openxmlformats.org/officeDocument/2006/relationships/hyperlink" Target="https://podminky.urs.cz/item/CS_URS_2025_01/871313122" TargetMode="External" /><Relationship Id="rId27" Type="http://schemas.openxmlformats.org/officeDocument/2006/relationships/hyperlink" Target="https://podminky.urs.cz/item/CS_URS_2025_01/894812001" TargetMode="External" /><Relationship Id="rId28" Type="http://schemas.openxmlformats.org/officeDocument/2006/relationships/hyperlink" Target="https://podminky.urs.cz/item/CS_URS_2025_01/894812032" TargetMode="External" /><Relationship Id="rId29" Type="http://schemas.openxmlformats.org/officeDocument/2006/relationships/hyperlink" Target="https://podminky.urs.cz/item/CS_URS_2025_01/894812041" TargetMode="External" /><Relationship Id="rId30" Type="http://schemas.openxmlformats.org/officeDocument/2006/relationships/hyperlink" Target="https://podminky.urs.cz/item/CS_URS_2025_01/894812061" TargetMode="External" /><Relationship Id="rId31" Type="http://schemas.openxmlformats.org/officeDocument/2006/relationships/hyperlink" Target="https://podminky.urs.cz/item/CS_URS_2025_01/894812063" TargetMode="External" /><Relationship Id="rId32" Type="http://schemas.openxmlformats.org/officeDocument/2006/relationships/hyperlink" Target="https://podminky.urs.cz/item/CS_URS_2025_01/899722113" TargetMode="External" /><Relationship Id="rId33" Type="http://schemas.openxmlformats.org/officeDocument/2006/relationships/hyperlink" Target="https://podminky.urs.cz/item/CS_URS_2025_01/979051121" TargetMode="External" /><Relationship Id="rId34" Type="http://schemas.openxmlformats.org/officeDocument/2006/relationships/hyperlink" Target="https://podminky.urs.cz/item/CS_URS_2025_01/997221551" TargetMode="External" /><Relationship Id="rId35" Type="http://schemas.openxmlformats.org/officeDocument/2006/relationships/hyperlink" Target="https://podminky.urs.cz/item/CS_URS_2025_01/997221559" TargetMode="External" /><Relationship Id="rId36" Type="http://schemas.openxmlformats.org/officeDocument/2006/relationships/hyperlink" Target="https://podminky.urs.cz/item/CS_URS_2025_01/997221873" TargetMode="External" /><Relationship Id="rId37" Type="http://schemas.openxmlformats.org/officeDocument/2006/relationships/hyperlink" Target="https://podminky.urs.cz/item/CS_URS_2025_01/998276101" TargetMode="External" /><Relationship Id="rId3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3"/>
      <c r="BS17" s="19" t="s">
        <v>42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51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52</v>
      </c>
      <c r="E29" s="50"/>
      <c r="F29" s="34" t="s">
        <v>53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59</v>
      </c>
      <c r="U35" s="57"/>
      <c r="V35" s="57"/>
      <c r="W35" s="57"/>
      <c r="X35" s="59" t="s">
        <v>60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2025/03/06-2028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vodovodu a kanalizace Dolní Němčice - 2028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Dolní Němčice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16. 2. 2021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Dačice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VAK projekt s.r.o.</v>
      </c>
      <c r="AN49" s="67"/>
      <c r="AO49" s="67"/>
      <c r="AP49" s="67"/>
      <c r="AQ49" s="43"/>
      <c r="AR49" s="47"/>
      <c r="AS49" s="77" t="s">
        <v>62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43</v>
      </c>
      <c r="AJ50" s="43"/>
      <c r="AK50" s="43"/>
      <c r="AL50" s="43"/>
      <c r="AM50" s="76" t="str">
        <f>IF(E20="","",E20)</f>
        <v>Ing. Martina Zamlinská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63</v>
      </c>
      <c r="D52" s="90"/>
      <c r="E52" s="90"/>
      <c r="F52" s="90"/>
      <c r="G52" s="90"/>
      <c r="H52" s="91"/>
      <c r="I52" s="92" t="s">
        <v>64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65</v>
      </c>
      <c r="AH52" s="90"/>
      <c r="AI52" s="90"/>
      <c r="AJ52" s="90"/>
      <c r="AK52" s="90"/>
      <c r="AL52" s="90"/>
      <c r="AM52" s="90"/>
      <c r="AN52" s="92" t="s">
        <v>66</v>
      </c>
      <c r="AO52" s="90"/>
      <c r="AP52" s="90"/>
      <c r="AQ52" s="94" t="s">
        <v>67</v>
      </c>
      <c r="AR52" s="47"/>
      <c r="AS52" s="95" t="s">
        <v>68</v>
      </c>
      <c r="AT52" s="96" t="s">
        <v>69</v>
      </c>
      <c r="AU52" s="96" t="s">
        <v>70</v>
      </c>
      <c r="AV52" s="96" t="s">
        <v>71</v>
      </c>
      <c r="AW52" s="96" t="s">
        <v>72</v>
      </c>
      <c r="AX52" s="96" t="s">
        <v>73</v>
      </c>
      <c r="AY52" s="96" t="s">
        <v>74</v>
      </c>
      <c r="AZ52" s="96" t="s">
        <v>75</v>
      </c>
      <c r="BA52" s="96" t="s">
        <v>76</v>
      </c>
      <c r="BB52" s="96" t="s">
        <v>77</v>
      </c>
      <c r="BC52" s="96" t="s">
        <v>78</v>
      </c>
      <c r="BD52" s="97" t="s">
        <v>79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44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81</v>
      </c>
      <c r="BT54" s="112" t="s">
        <v>82</v>
      </c>
      <c r="BU54" s="113" t="s">
        <v>83</v>
      </c>
      <c r="BV54" s="112" t="s">
        <v>84</v>
      </c>
      <c r="BW54" s="112" t="s">
        <v>5</v>
      </c>
      <c r="BX54" s="112" t="s">
        <v>85</v>
      </c>
      <c r="CL54" s="112" t="s">
        <v>19</v>
      </c>
    </row>
    <row r="55" s="7" customFormat="1" ht="16.5" customHeight="1">
      <c r="A55" s="7"/>
      <c r="B55" s="114"/>
      <c r="C55" s="115"/>
      <c r="D55" s="116" t="s">
        <v>86</v>
      </c>
      <c r="E55" s="116"/>
      <c r="F55" s="116"/>
      <c r="G55" s="116"/>
      <c r="H55" s="116"/>
      <c r="I55" s="117"/>
      <c r="J55" s="116" t="s">
        <v>87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ROUND(SUM(AG56:AG61),2)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88</v>
      </c>
      <c r="AR55" s="121"/>
      <c r="AS55" s="122">
        <f>ROUND(SUM(AS56:AS61),2)</f>
        <v>0</v>
      </c>
      <c r="AT55" s="123">
        <f>ROUND(SUM(AV55:AW55),2)</f>
        <v>0</v>
      </c>
      <c r="AU55" s="124">
        <f>ROUND(SUM(AU56:AU61),5)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ROUND(SUM(AZ56:AZ61),2)</f>
        <v>0</v>
      </c>
      <c r="BA55" s="123">
        <f>ROUND(SUM(BA56:BA61),2)</f>
        <v>0</v>
      </c>
      <c r="BB55" s="123">
        <f>ROUND(SUM(BB56:BB61),2)</f>
        <v>0</v>
      </c>
      <c r="BC55" s="123">
        <f>ROUND(SUM(BC56:BC61),2)</f>
        <v>0</v>
      </c>
      <c r="BD55" s="125">
        <f>ROUND(SUM(BD56:BD61),2)</f>
        <v>0</v>
      </c>
      <c r="BE55" s="7"/>
      <c r="BS55" s="126" t="s">
        <v>81</v>
      </c>
      <c r="BT55" s="126" t="s">
        <v>89</v>
      </c>
      <c r="BU55" s="126" t="s">
        <v>83</v>
      </c>
      <c r="BV55" s="126" t="s">
        <v>84</v>
      </c>
      <c r="BW55" s="126" t="s">
        <v>90</v>
      </c>
      <c r="BX55" s="126" t="s">
        <v>5</v>
      </c>
      <c r="CL55" s="126" t="s">
        <v>91</v>
      </c>
      <c r="CM55" s="126" t="s">
        <v>21</v>
      </c>
    </row>
    <row r="56" s="4" customFormat="1" ht="16.5" customHeight="1">
      <c r="A56" s="127" t="s">
        <v>92</v>
      </c>
      <c r="B56" s="66"/>
      <c r="C56" s="128"/>
      <c r="D56" s="128"/>
      <c r="E56" s="129" t="s">
        <v>93</v>
      </c>
      <c r="F56" s="129"/>
      <c r="G56" s="129"/>
      <c r="H56" s="129"/>
      <c r="I56" s="129"/>
      <c r="J56" s="128"/>
      <c r="K56" s="129" t="s">
        <v>94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'VRN-00 - Vedlejší rozpočt...'!J32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95</v>
      </c>
      <c r="AR56" s="68"/>
      <c r="AS56" s="132">
        <v>0</v>
      </c>
      <c r="AT56" s="133">
        <f>ROUND(SUM(AV56:AW56),2)</f>
        <v>0</v>
      </c>
      <c r="AU56" s="134">
        <f>'VRN-00 - Vedlejší rozpočt...'!P89</f>
        <v>0</v>
      </c>
      <c r="AV56" s="133">
        <f>'VRN-00 - Vedlejší rozpočt...'!J35</f>
        <v>0</v>
      </c>
      <c r="AW56" s="133">
        <f>'VRN-00 - Vedlejší rozpočt...'!J36</f>
        <v>0</v>
      </c>
      <c r="AX56" s="133">
        <f>'VRN-00 - Vedlejší rozpočt...'!J37</f>
        <v>0</v>
      </c>
      <c r="AY56" s="133">
        <f>'VRN-00 - Vedlejší rozpočt...'!J38</f>
        <v>0</v>
      </c>
      <c r="AZ56" s="133">
        <f>'VRN-00 - Vedlejší rozpočt...'!F35</f>
        <v>0</v>
      </c>
      <c r="BA56" s="133">
        <f>'VRN-00 - Vedlejší rozpočt...'!F36</f>
        <v>0</v>
      </c>
      <c r="BB56" s="133">
        <f>'VRN-00 - Vedlejší rozpočt...'!F37</f>
        <v>0</v>
      </c>
      <c r="BC56" s="133">
        <f>'VRN-00 - Vedlejší rozpočt...'!F38</f>
        <v>0</v>
      </c>
      <c r="BD56" s="135">
        <f>'VRN-00 - Vedlejší rozpočt...'!F39</f>
        <v>0</v>
      </c>
      <c r="BE56" s="4"/>
      <c r="BT56" s="136" t="s">
        <v>21</v>
      </c>
      <c r="BV56" s="136" t="s">
        <v>84</v>
      </c>
      <c r="BW56" s="136" t="s">
        <v>96</v>
      </c>
      <c r="BX56" s="136" t="s">
        <v>90</v>
      </c>
      <c r="CL56" s="136" t="s">
        <v>91</v>
      </c>
    </row>
    <row r="57" s="4" customFormat="1" ht="16.5" customHeight="1">
      <c r="A57" s="127" t="s">
        <v>92</v>
      </c>
      <c r="B57" s="66"/>
      <c r="C57" s="128"/>
      <c r="D57" s="128"/>
      <c r="E57" s="129" t="s">
        <v>97</v>
      </c>
      <c r="F57" s="129"/>
      <c r="G57" s="129"/>
      <c r="H57" s="129"/>
      <c r="I57" s="129"/>
      <c r="J57" s="128"/>
      <c r="K57" s="129" t="s">
        <v>98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'SO-01.1 - Nová splašková 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95</v>
      </c>
      <c r="AR57" s="68"/>
      <c r="AS57" s="132">
        <v>0</v>
      </c>
      <c r="AT57" s="133">
        <f>ROUND(SUM(AV57:AW57),2)</f>
        <v>0</v>
      </c>
      <c r="AU57" s="134">
        <f>'SO-01.1 - Nová splašková ...'!P98</f>
        <v>0</v>
      </c>
      <c r="AV57" s="133">
        <f>'SO-01.1 - Nová splašková ...'!J35</f>
        <v>0</v>
      </c>
      <c r="AW57" s="133">
        <f>'SO-01.1 - Nová splašková ...'!J36</f>
        <v>0</v>
      </c>
      <c r="AX57" s="133">
        <f>'SO-01.1 - Nová splašková ...'!J37</f>
        <v>0</v>
      </c>
      <c r="AY57" s="133">
        <f>'SO-01.1 - Nová splašková ...'!J38</f>
        <v>0</v>
      </c>
      <c r="AZ57" s="133">
        <f>'SO-01.1 - Nová splašková ...'!F35</f>
        <v>0</v>
      </c>
      <c r="BA57" s="133">
        <f>'SO-01.1 - Nová splašková ...'!F36</f>
        <v>0</v>
      </c>
      <c r="BB57" s="133">
        <f>'SO-01.1 - Nová splašková ...'!F37</f>
        <v>0</v>
      </c>
      <c r="BC57" s="133">
        <f>'SO-01.1 - Nová splašková ...'!F38</f>
        <v>0</v>
      </c>
      <c r="BD57" s="135">
        <f>'SO-01.1 - Nová splašková ...'!F39</f>
        <v>0</v>
      </c>
      <c r="BE57" s="4"/>
      <c r="BT57" s="136" t="s">
        <v>21</v>
      </c>
      <c r="BV57" s="136" t="s">
        <v>84</v>
      </c>
      <c r="BW57" s="136" t="s">
        <v>99</v>
      </c>
      <c r="BX57" s="136" t="s">
        <v>90</v>
      </c>
      <c r="CL57" s="136" t="s">
        <v>91</v>
      </c>
    </row>
    <row r="58" s="4" customFormat="1" ht="16.5" customHeight="1">
      <c r="A58" s="127" t="s">
        <v>92</v>
      </c>
      <c r="B58" s="66"/>
      <c r="C58" s="128"/>
      <c r="D58" s="128"/>
      <c r="E58" s="129" t="s">
        <v>100</v>
      </c>
      <c r="F58" s="129"/>
      <c r="G58" s="129"/>
      <c r="H58" s="129"/>
      <c r="I58" s="129"/>
      <c r="J58" s="128"/>
      <c r="K58" s="129" t="s">
        <v>101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'SO-01.2 - Stávající dešťo...'!J32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95</v>
      </c>
      <c r="AR58" s="68"/>
      <c r="AS58" s="132">
        <v>0</v>
      </c>
      <c r="AT58" s="133">
        <f>ROUND(SUM(AV58:AW58),2)</f>
        <v>0</v>
      </c>
      <c r="AU58" s="134">
        <f>'SO-01.2 - Stávající dešťo...'!P92</f>
        <v>0</v>
      </c>
      <c r="AV58" s="133">
        <f>'SO-01.2 - Stávající dešťo...'!J35</f>
        <v>0</v>
      </c>
      <c r="AW58" s="133">
        <f>'SO-01.2 - Stávající dešťo...'!J36</f>
        <v>0</v>
      </c>
      <c r="AX58" s="133">
        <f>'SO-01.2 - Stávající dešťo...'!J37</f>
        <v>0</v>
      </c>
      <c r="AY58" s="133">
        <f>'SO-01.2 - Stávající dešťo...'!J38</f>
        <v>0</v>
      </c>
      <c r="AZ58" s="133">
        <f>'SO-01.2 - Stávající dešťo...'!F35</f>
        <v>0</v>
      </c>
      <c r="BA58" s="133">
        <f>'SO-01.2 - Stávající dešťo...'!F36</f>
        <v>0</v>
      </c>
      <c r="BB58" s="133">
        <f>'SO-01.2 - Stávající dešťo...'!F37</f>
        <v>0</v>
      </c>
      <c r="BC58" s="133">
        <f>'SO-01.2 - Stávající dešťo...'!F38</f>
        <v>0</v>
      </c>
      <c r="BD58" s="135">
        <f>'SO-01.2 - Stávající dešťo...'!F39</f>
        <v>0</v>
      </c>
      <c r="BE58" s="4"/>
      <c r="BT58" s="136" t="s">
        <v>21</v>
      </c>
      <c r="BV58" s="136" t="s">
        <v>84</v>
      </c>
      <c r="BW58" s="136" t="s">
        <v>102</v>
      </c>
      <c r="BX58" s="136" t="s">
        <v>90</v>
      </c>
      <c r="CL58" s="136" t="s">
        <v>91</v>
      </c>
    </row>
    <row r="59" s="4" customFormat="1" ht="16.5" customHeight="1">
      <c r="A59" s="127" t="s">
        <v>92</v>
      </c>
      <c r="B59" s="66"/>
      <c r="C59" s="128"/>
      <c r="D59" s="128"/>
      <c r="E59" s="129" t="s">
        <v>103</v>
      </c>
      <c r="F59" s="129"/>
      <c r="G59" s="129"/>
      <c r="H59" s="129"/>
      <c r="I59" s="129"/>
      <c r="J59" s="128"/>
      <c r="K59" s="129" t="s">
        <v>104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'SO-02 - Vodovod'!J32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95</v>
      </c>
      <c r="AR59" s="68"/>
      <c r="AS59" s="132">
        <v>0</v>
      </c>
      <c r="AT59" s="133">
        <f>ROUND(SUM(AV59:AW59),2)</f>
        <v>0</v>
      </c>
      <c r="AU59" s="134">
        <f>'SO-02 - Vodovod'!P95</f>
        <v>0</v>
      </c>
      <c r="AV59" s="133">
        <f>'SO-02 - Vodovod'!J35</f>
        <v>0</v>
      </c>
      <c r="AW59" s="133">
        <f>'SO-02 - Vodovod'!J36</f>
        <v>0</v>
      </c>
      <c r="AX59" s="133">
        <f>'SO-02 - Vodovod'!J37</f>
        <v>0</v>
      </c>
      <c r="AY59" s="133">
        <f>'SO-02 - Vodovod'!J38</f>
        <v>0</v>
      </c>
      <c r="AZ59" s="133">
        <f>'SO-02 - Vodovod'!F35</f>
        <v>0</v>
      </c>
      <c r="BA59" s="133">
        <f>'SO-02 - Vodovod'!F36</f>
        <v>0</v>
      </c>
      <c r="BB59" s="133">
        <f>'SO-02 - Vodovod'!F37</f>
        <v>0</v>
      </c>
      <c r="BC59" s="133">
        <f>'SO-02 - Vodovod'!F38</f>
        <v>0</v>
      </c>
      <c r="BD59" s="135">
        <f>'SO-02 - Vodovod'!F39</f>
        <v>0</v>
      </c>
      <c r="BE59" s="4"/>
      <c r="BT59" s="136" t="s">
        <v>21</v>
      </c>
      <c r="BV59" s="136" t="s">
        <v>84</v>
      </c>
      <c r="BW59" s="136" t="s">
        <v>105</v>
      </c>
      <c r="BX59" s="136" t="s">
        <v>90</v>
      </c>
      <c r="CL59" s="136" t="s">
        <v>106</v>
      </c>
    </row>
    <row r="60" s="4" customFormat="1" ht="16.5" customHeight="1">
      <c r="A60" s="127" t="s">
        <v>92</v>
      </c>
      <c r="B60" s="66"/>
      <c r="C60" s="128"/>
      <c r="D60" s="128"/>
      <c r="E60" s="129" t="s">
        <v>107</v>
      </c>
      <c r="F60" s="129"/>
      <c r="G60" s="129"/>
      <c r="H60" s="129"/>
      <c r="I60" s="129"/>
      <c r="J60" s="128"/>
      <c r="K60" s="129" t="s">
        <v>108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'SO-06 - Obnova povrchu si...'!J32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95</v>
      </c>
      <c r="AR60" s="68"/>
      <c r="AS60" s="132">
        <v>0</v>
      </c>
      <c r="AT60" s="133">
        <f>ROUND(SUM(AV60:AW60),2)</f>
        <v>0</v>
      </c>
      <c r="AU60" s="134">
        <f>'SO-06 - Obnova povrchu si...'!P91</f>
        <v>0</v>
      </c>
      <c r="AV60" s="133">
        <f>'SO-06 - Obnova povrchu si...'!J35</f>
        <v>0</v>
      </c>
      <c r="AW60" s="133">
        <f>'SO-06 - Obnova povrchu si...'!J36</f>
        <v>0</v>
      </c>
      <c r="AX60" s="133">
        <f>'SO-06 - Obnova povrchu si...'!J37</f>
        <v>0</v>
      </c>
      <c r="AY60" s="133">
        <f>'SO-06 - Obnova povrchu si...'!J38</f>
        <v>0</v>
      </c>
      <c r="AZ60" s="133">
        <f>'SO-06 - Obnova povrchu si...'!F35</f>
        <v>0</v>
      </c>
      <c r="BA60" s="133">
        <f>'SO-06 - Obnova povrchu si...'!F36</f>
        <v>0</v>
      </c>
      <c r="BB60" s="133">
        <f>'SO-06 - Obnova povrchu si...'!F37</f>
        <v>0</v>
      </c>
      <c r="BC60" s="133">
        <f>'SO-06 - Obnova povrchu si...'!F38</f>
        <v>0</v>
      </c>
      <c r="BD60" s="135">
        <f>'SO-06 - Obnova povrchu si...'!F39</f>
        <v>0</v>
      </c>
      <c r="BE60" s="4"/>
      <c r="BT60" s="136" t="s">
        <v>21</v>
      </c>
      <c r="BV60" s="136" t="s">
        <v>84</v>
      </c>
      <c r="BW60" s="136" t="s">
        <v>109</v>
      </c>
      <c r="BX60" s="136" t="s">
        <v>90</v>
      </c>
      <c r="CL60" s="136" t="s">
        <v>110</v>
      </c>
    </row>
    <row r="61" s="4" customFormat="1" ht="23.25" customHeight="1">
      <c r="A61" s="127" t="s">
        <v>92</v>
      </c>
      <c r="B61" s="66"/>
      <c r="C61" s="128"/>
      <c r="D61" s="128"/>
      <c r="E61" s="129" t="s">
        <v>111</v>
      </c>
      <c r="F61" s="129"/>
      <c r="G61" s="129"/>
      <c r="H61" s="129"/>
      <c r="I61" s="129"/>
      <c r="J61" s="128"/>
      <c r="K61" s="129" t="s">
        <v>112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'SO-01.1.2 - Kanalizační p...'!J32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95</v>
      </c>
      <c r="AR61" s="68"/>
      <c r="AS61" s="137">
        <v>0</v>
      </c>
      <c r="AT61" s="138">
        <f>ROUND(SUM(AV61:AW61),2)</f>
        <v>0</v>
      </c>
      <c r="AU61" s="139">
        <f>'SO-01.1.2 - Kanalizační p...'!P94</f>
        <v>0</v>
      </c>
      <c r="AV61" s="138">
        <f>'SO-01.1.2 - Kanalizační p...'!J35</f>
        <v>0</v>
      </c>
      <c r="AW61" s="138">
        <f>'SO-01.1.2 - Kanalizační p...'!J36</f>
        <v>0</v>
      </c>
      <c r="AX61" s="138">
        <f>'SO-01.1.2 - Kanalizační p...'!J37</f>
        <v>0</v>
      </c>
      <c r="AY61" s="138">
        <f>'SO-01.1.2 - Kanalizační p...'!J38</f>
        <v>0</v>
      </c>
      <c r="AZ61" s="138">
        <f>'SO-01.1.2 - Kanalizační p...'!F35</f>
        <v>0</v>
      </c>
      <c r="BA61" s="138">
        <f>'SO-01.1.2 - Kanalizační p...'!F36</f>
        <v>0</v>
      </c>
      <c r="BB61" s="138">
        <f>'SO-01.1.2 - Kanalizační p...'!F37</f>
        <v>0</v>
      </c>
      <c r="BC61" s="138">
        <f>'SO-01.1.2 - Kanalizační p...'!F38</f>
        <v>0</v>
      </c>
      <c r="BD61" s="140">
        <f>'SO-01.1.2 - Kanalizační p...'!F39</f>
        <v>0</v>
      </c>
      <c r="BE61" s="4"/>
      <c r="BT61" s="136" t="s">
        <v>21</v>
      </c>
      <c r="BV61" s="136" t="s">
        <v>84</v>
      </c>
      <c r="BW61" s="136" t="s">
        <v>113</v>
      </c>
      <c r="BX61" s="136" t="s">
        <v>90</v>
      </c>
      <c r="CL61" s="136" t="s">
        <v>91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LLtm2Sd8mDnHjEOrjIn6h8QryUYd0cS2FC+BoX4LrxjRnesyWy5SeamAULXwNP85ywejKk4zUqHYo8kmyqydRA==" hashValue="evtPZL4EMPZX4MGGthkJjoF0BMGp9ngbcr1TTm0rk34RWshKOHNUbzO3TLg6xXcPTuVeogMuIraN1RjJ6lxIMQ==" algorithmName="SHA-512" password="88F3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VRN-00 - Vedlejší rozpočt...'!C2" display="/"/>
    <hyperlink ref="A57" location="'SO-01.1 - Nová splašková ...'!C2" display="/"/>
    <hyperlink ref="A58" location="'SO-01.2 - Stávající dešťo...'!C2" display="/"/>
    <hyperlink ref="A59" location="'SO-02 - Vodovod'!C2" display="/"/>
    <hyperlink ref="A60" location="'SO-06 - Obnova povrchu si...'!C2" display="/"/>
    <hyperlink ref="A61" location="'SO-01.1.2 - Kanalizační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44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ROUND((SUM(BE89:BE115)),  2)</f>
        <v>0</v>
      </c>
      <c r="G35" s="41"/>
      <c r="H35" s="41"/>
      <c r="I35" s="160">
        <v>0.20999999999999999</v>
      </c>
      <c r="J35" s="159">
        <f>ROUND(((SUM(BE89:BE115))*I35),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ROUND((SUM(BF89:BF115)),  2)</f>
        <v>0</v>
      </c>
      <c r="G36" s="41"/>
      <c r="H36" s="41"/>
      <c r="I36" s="160">
        <v>0.14999999999999999</v>
      </c>
      <c r="J36" s="159">
        <f>ROUND(((SUM(BF89:BF115))*I36),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ROUND((SUM(BG89:BG115)),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ROUND((SUM(BH89:BH115)),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ROUND((SUM(BI89:BI115)),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VRN-00 - Vedlejší rozpočtové náklady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123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124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125</v>
      </c>
      <c r="E66" s="185"/>
      <c r="F66" s="185"/>
      <c r="G66" s="185"/>
      <c r="H66" s="185"/>
      <c r="I66" s="185"/>
      <c r="J66" s="186">
        <f>J110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126</v>
      </c>
      <c r="E67" s="185"/>
      <c r="F67" s="185"/>
      <c r="G67" s="185"/>
      <c r="H67" s="185"/>
      <c r="I67" s="185"/>
      <c r="J67" s="186">
        <f>J113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127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vodovodu a kanalizace Dolní Němčice - 2028</v>
      </c>
      <c r="F77" s="34"/>
      <c r="G77" s="34"/>
      <c r="H77" s="34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3"/>
      <c r="C78" s="34" t="s">
        <v>115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1"/>
      <c r="B79" s="42"/>
      <c r="C79" s="43"/>
      <c r="D79" s="43"/>
      <c r="E79" s="172" t="s">
        <v>116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117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VRN-00 - Vedlejší rozpočtové náklady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22</v>
      </c>
      <c r="D83" s="43"/>
      <c r="E83" s="43"/>
      <c r="F83" s="29" t="str">
        <f>F14</f>
        <v>Dolní Němčice</v>
      </c>
      <c r="G83" s="43"/>
      <c r="H83" s="43"/>
      <c r="I83" s="34" t="s">
        <v>24</v>
      </c>
      <c r="J83" s="75" t="str">
        <f>IF(J14="","",J14)</f>
        <v>16. 2. 2021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30</v>
      </c>
      <c r="D85" s="43"/>
      <c r="E85" s="43"/>
      <c r="F85" s="29" t="str">
        <f>E17</f>
        <v>Město Dačice</v>
      </c>
      <c r="G85" s="43"/>
      <c r="H85" s="43"/>
      <c r="I85" s="34" t="s">
        <v>38</v>
      </c>
      <c r="J85" s="39" t="str">
        <f>E23</f>
        <v>VAK projekt s.r.o.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4" t="s">
        <v>36</v>
      </c>
      <c r="D86" s="43"/>
      <c r="E86" s="43"/>
      <c r="F86" s="29" t="str">
        <f>IF(E20="","",E20)</f>
        <v>Vyplň údaj</v>
      </c>
      <c r="G86" s="43"/>
      <c r="H86" s="43"/>
      <c r="I86" s="34" t="s">
        <v>43</v>
      </c>
      <c r="J86" s="39" t="str">
        <f>E26</f>
        <v>Ing. Martina Zamlinská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128</v>
      </c>
      <c r="D88" s="191" t="s">
        <v>67</v>
      </c>
      <c r="E88" s="191" t="s">
        <v>63</v>
      </c>
      <c r="F88" s="191" t="s">
        <v>64</v>
      </c>
      <c r="G88" s="191" t="s">
        <v>129</v>
      </c>
      <c r="H88" s="191" t="s">
        <v>130</v>
      </c>
      <c r="I88" s="191" t="s">
        <v>131</v>
      </c>
      <c r="J88" s="191" t="s">
        <v>121</v>
      </c>
      <c r="K88" s="192" t="s">
        <v>132</v>
      </c>
      <c r="L88" s="193"/>
      <c r="M88" s="95" t="s">
        <v>44</v>
      </c>
      <c r="N88" s="96" t="s">
        <v>52</v>
      </c>
      <c r="O88" s="96" t="s">
        <v>133</v>
      </c>
      <c r="P88" s="96" t="s">
        <v>134</v>
      </c>
      <c r="Q88" s="96" t="s">
        <v>135</v>
      </c>
      <c r="R88" s="96" t="s">
        <v>136</v>
      </c>
      <c r="S88" s="96" t="s">
        <v>137</v>
      </c>
      <c r="T88" s="97" t="s">
        <v>138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139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81</v>
      </c>
      <c r="AU89" s="19" t="s">
        <v>122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81</v>
      </c>
      <c r="E90" s="202" t="s">
        <v>140</v>
      </c>
      <c r="F90" s="202" t="s">
        <v>94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P91+P110+P113</f>
        <v>0</v>
      </c>
      <c r="Q90" s="207"/>
      <c r="R90" s="208">
        <f>R91+R110+R113</f>
        <v>0</v>
      </c>
      <c r="S90" s="207"/>
      <c r="T90" s="209">
        <f>T91+T110+T113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141</v>
      </c>
      <c r="AT90" s="211" t="s">
        <v>81</v>
      </c>
      <c r="AU90" s="211" t="s">
        <v>82</v>
      </c>
      <c r="AY90" s="210" t="s">
        <v>142</v>
      </c>
      <c r="BK90" s="212">
        <f>BK91+BK110+BK113</f>
        <v>0</v>
      </c>
    </row>
    <row r="91" s="12" customFormat="1" ht="22.8" customHeight="1">
      <c r="A91" s="12"/>
      <c r="B91" s="199"/>
      <c r="C91" s="200"/>
      <c r="D91" s="201" t="s">
        <v>81</v>
      </c>
      <c r="E91" s="213" t="s">
        <v>143</v>
      </c>
      <c r="F91" s="213" t="s">
        <v>144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SUM(P92:P109)</f>
        <v>0</v>
      </c>
      <c r="Q91" s="207"/>
      <c r="R91" s="208">
        <f>SUM(R92:R109)</f>
        <v>0</v>
      </c>
      <c r="S91" s="207"/>
      <c r="T91" s="209">
        <f>SUM(T92:T109)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141</v>
      </c>
      <c r="AT91" s="211" t="s">
        <v>81</v>
      </c>
      <c r="AU91" s="211" t="s">
        <v>89</v>
      </c>
      <c r="AY91" s="210" t="s">
        <v>142</v>
      </c>
      <c r="BK91" s="212">
        <f>SUM(BK92:BK109)</f>
        <v>0</v>
      </c>
    </row>
    <row r="92" s="2" customFormat="1" ht="16.5" customHeight="1">
      <c r="A92" s="41"/>
      <c r="B92" s="42"/>
      <c r="C92" s="215" t="s">
        <v>89</v>
      </c>
      <c r="D92" s="215" t="s">
        <v>145</v>
      </c>
      <c r="E92" s="216" t="s">
        <v>146</v>
      </c>
      <c r="F92" s="217" t="s">
        <v>147</v>
      </c>
      <c r="G92" s="218" t="s">
        <v>148</v>
      </c>
      <c r="H92" s="219">
        <v>1</v>
      </c>
      <c r="I92" s="220"/>
      <c r="J92" s="221">
        <f>ROUND(I92*H92,2)</f>
        <v>0</v>
      </c>
      <c r="K92" s="217" t="s">
        <v>44</v>
      </c>
      <c r="L92" s="47"/>
      <c r="M92" s="222" t="s">
        <v>44</v>
      </c>
      <c r="N92" s="223" t="s">
        <v>53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149</v>
      </c>
      <c r="AT92" s="226" t="s">
        <v>145</v>
      </c>
      <c r="AU92" s="226" t="s">
        <v>21</v>
      </c>
      <c r="AY92" s="19" t="s">
        <v>142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89</v>
      </c>
      <c r="BK92" s="227">
        <f>ROUND(I92*H92,2)</f>
        <v>0</v>
      </c>
      <c r="BL92" s="19" t="s">
        <v>149</v>
      </c>
      <c r="BM92" s="226" t="s">
        <v>150</v>
      </c>
    </row>
    <row r="93" s="2" customFormat="1">
      <c r="A93" s="41"/>
      <c r="B93" s="42"/>
      <c r="C93" s="43"/>
      <c r="D93" s="228" t="s">
        <v>151</v>
      </c>
      <c r="E93" s="43"/>
      <c r="F93" s="229" t="s">
        <v>152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151</v>
      </c>
      <c r="AU93" s="19" t="s">
        <v>21</v>
      </c>
    </row>
    <row r="94" s="2" customFormat="1" ht="16.5" customHeight="1">
      <c r="A94" s="41"/>
      <c r="B94" s="42"/>
      <c r="C94" s="215" t="s">
        <v>21</v>
      </c>
      <c r="D94" s="215" t="s">
        <v>145</v>
      </c>
      <c r="E94" s="216" t="s">
        <v>153</v>
      </c>
      <c r="F94" s="217" t="s">
        <v>154</v>
      </c>
      <c r="G94" s="218" t="s">
        <v>148</v>
      </c>
      <c r="H94" s="219">
        <v>1</v>
      </c>
      <c r="I94" s="220"/>
      <c r="J94" s="221">
        <f>ROUND(I94*H94,2)</f>
        <v>0</v>
      </c>
      <c r="K94" s="217" t="s">
        <v>44</v>
      </c>
      <c r="L94" s="47"/>
      <c r="M94" s="222" t="s">
        <v>44</v>
      </c>
      <c r="N94" s="223" t="s">
        <v>53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149</v>
      </c>
      <c r="AT94" s="226" t="s">
        <v>145</v>
      </c>
      <c r="AU94" s="226" t="s">
        <v>21</v>
      </c>
      <c r="AY94" s="19" t="s">
        <v>142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89</v>
      </c>
      <c r="BK94" s="227">
        <f>ROUND(I94*H94,2)</f>
        <v>0</v>
      </c>
      <c r="BL94" s="19" t="s">
        <v>149</v>
      </c>
      <c r="BM94" s="226" t="s">
        <v>155</v>
      </c>
    </row>
    <row r="95" s="13" customFormat="1">
      <c r="A95" s="13"/>
      <c r="B95" s="233"/>
      <c r="C95" s="234"/>
      <c r="D95" s="228" t="s">
        <v>156</v>
      </c>
      <c r="E95" s="235" t="s">
        <v>44</v>
      </c>
      <c r="F95" s="236" t="s">
        <v>89</v>
      </c>
      <c r="G95" s="234"/>
      <c r="H95" s="237">
        <v>1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156</v>
      </c>
      <c r="AU95" s="243" t="s">
        <v>21</v>
      </c>
      <c r="AV95" s="13" t="s">
        <v>21</v>
      </c>
      <c r="AW95" s="13" t="s">
        <v>42</v>
      </c>
      <c r="AX95" s="13" t="s">
        <v>89</v>
      </c>
      <c r="AY95" s="243" t="s">
        <v>142</v>
      </c>
    </row>
    <row r="96" s="2" customFormat="1" ht="16.5" customHeight="1">
      <c r="A96" s="41"/>
      <c r="B96" s="42"/>
      <c r="C96" s="215" t="s">
        <v>157</v>
      </c>
      <c r="D96" s="215" t="s">
        <v>145</v>
      </c>
      <c r="E96" s="216" t="s">
        <v>158</v>
      </c>
      <c r="F96" s="217" t="s">
        <v>159</v>
      </c>
      <c r="G96" s="218" t="s">
        <v>148</v>
      </c>
      <c r="H96" s="219">
        <v>1</v>
      </c>
      <c r="I96" s="220"/>
      <c r="J96" s="221">
        <f>ROUND(I96*H96,2)</f>
        <v>0</v>
      </c>
      <c r="K96" s="217" t="s">
        <v>44</v>
      </c>
      <c r="L96" s="47"/>
      <c r="M96" s="222" t="s">
        <v>44</v>
      </c>
      <c r="N96" s="223" t="s">
        <v>53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149</v>
      </c>
      <c r="AT96" s="226" t="s">
        <v>145</v>
      </c>
      <c r="AU96" s="226" t="s">
        <v>21</v>
      </c>
      <c r="AY96" s="19" t="s">
        <v>142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89</v>
      </c>
      <c r="BK96" s="227">
        <f>ROUND(I96*H96,2)</f>
        <v>0</v>
      </c>
      <c r="BL96" s="19" t="s">
        <v>149</v>
      </c>
      <c r="BM96" s="226" t="s">
        <v>160</v>
      </c>
    </row>
    <row r="97" s="2" customFormat="1" ht="21.75" customHeight="1">
      <c r="A97" s="41"/>
      <c r="B97" s="42"/>
      <c r="C97" s="215" t="s">
        <v>161</v>
      </c>
      <c r="D97" s="215" t="s">
        <v>145</v>
      </c>
      <c r="E97" s="216" t="s">
        <v>162</v>
      </c>
      <c r="F97" s="217" t="s">
        <v>163</v>
      </c>
      <c r="G97" s="218" t="s">
        <v>148</v>
      </c>
      <c r="H97" s="219">
        <v>1</v>
      </c>
      <c r="I97" s="220"/>
      <c r="J97" s="221">
        <f>ROUND(I97*H97,2)</f>
        <v>0</v>
      </c>
      <c r="K97" s="217" t="s">
        <v>44</v>
      </c>
      <c r="L97" s="47"/>
      <c r="M97" s="222" t="s">
        <v>44</v>
      </c>
      <c r="N97" s="223" t="s">
        <v>53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149</v>
      </c>
      <c r="AT97" s="226" t="s">
        <v>145</v>
      </c>
      <c r="AU97" s="226" t="s">
        <v>21</v>
      </c>
      <c r="AY97" s="19" t="s">
        <v>142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89</v>
      </c>
      <c r="BK97" s="227">
        <f>ROUND(I97*H97,2)</f>
        <v>0</v>
      </c>
      <c r="BL97" s="19" t="s">
        <v>149</v>
      </c>
      <c r="BM97" s="226" t="s">
        <v>164</v>
      </c>
    </row>
    <row r="98" s="13" customFormat="1">
      <c r="A98" s="13"/>
      <c r="B98" s="233"/>
      <c r="C98" s="234"/>
      <c r="D98" s="228" t="s">
        <v>156</v>
      </c>
      <c r="E98" s="235" t="s">
        <v>44</v>
      </c>
      <c r="F98" s="236" t="s">
        <v>89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156</v>
      </c>
      <c r="AU98" s="243" t="s">
        <v>21</v>
      </c>
      <c r="AV98" s="13" t="s">
        <v>21</v>
      </c>
      <c r="AW98" s="13" t="s">
        <v>42</v>
      </c>
      <c r="AX98" s="13" t="s">
        <v>89</v>
      </c>
      <c r="AY98" s="243" t="s">
        <v>142</v>
      </c>
    </row>
    <row r="99" s="2" customFormat="1" ht="16.5" customHeight="1">
      <c r="A99" s="41"/>
      <c r="B99" s="42"/>
      <c r="C99" s="215" t="s">
        <v>141</v>
      </c>
      <c r="D99" s="215" t="s">
        <v>145</v>
      </c>
      <c r="E99" s="216" t="s">
        <v>165</v>
      </c>
      <c r="F99" s="217" t="s">
        <v>166</v>
      </c>
      <c r="G99" s="218" t="s">
        <v>148</v>
      </c>
      <c r="H99" s="219">
        <v>1</v>
      </c>
      <c r="I99" s="220"/>
      <c r="J99" s="221">
        <f>ROUND(I99*H99,2)</f>
        <v>0</v>
      </c>
      <c r="K99" s="217" t="s">
        <v>44</v>
      </c>
      <c r="L99" s="47"/>
      <c r="M99" s="222" t="s">
        <v>44</v>
      </c>
      <c r="N99" s="223" t="s">
        <v>53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149</v>
      </c>
      <c r="AT99" s="226" t="s">
        <v>145</v>
      </c>
      <c r="AU99" s="226" t="s">
        <v>21</v>
      </c>
      <c r="AY99" s="19" t="s">
        <v>142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89</v>
      </c>
      <c r="BK99" s="227">
        <f>ROUND(I99*H99,2)</f>
        <v>0</v>
      </c>
      <c r="BL99" s="19" t="s">
        <v>149</v>
      </c>
      <c r="BM99" s="226" t="s">
        <v>167</v>
      </c>
    </row>
    <row r="100" s="2" customFormat="1">
      <c r="A100" s="41"/>
      <c r="B100" s="42"/>
      <c r="C100" s="43"/>
      <c r="D100" s="228" t="s">
        <v>151</v>
      </c>
      <c r="E100" s="43"/>
      <c r="F100" s="229" t="s">
        <v>168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151</v>
      </c>
      <c r="AU100" s="19" t="s">
        <v>21</v>
      </c>
    </row>
    <row r="101" s="2" customFormat="1" ht="16.5" customHeight="1">
      <c r="A101" s="41"/>
      <c r="B101" s="42"/>
      <c r="C101" s="215" t="s">
        <v>169</v>
      </c>
      <c r="D101" s="215" t="s">
        <v>145</v>
      </c>
      <c r="E101" s="216" t="s">
        <v>170</v>
      </c>
      <c r="F101" s="217" t="s">
        <v>171</v>
      </c>
      <c r="G101" s="218" t="s">
        <v>148</v>
      </c>
      <c r="H101" s="219">
        <v>1</v>
      </c>
      <c r="I101" s="220"/>
      <c r="J101" s="221">
        <f>ROUND(I101*H101,2)</f>
        <v>0</v>
      </c>
      <c r="K101" s="217" t="s">
        <v>44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149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149</v>
      </c>
      <c r="BM101" s="226" t="s">
        <v>172</v>
      </c>
    </row>
    <row r="102" s="2" customFormat="1">
      <c r="A102" s="41"/>
      <c r="B102" s="42"/>
      <c r="C102" s="43"/>
      <c r="D102" s="228" t="s">
        <v>151</v>
      </c>
      <c r="E102" s="43"/>
      <c r="F102" s="229" t="s">
        <v>173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151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89</v>
      </c>
      <c r="G103" s="234"/>
      <c r="H103" s="237">
        <v>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16.5" customHeight="1">
      <c r="A104" s="41"/>
      <c r="B104" s="42"/>
      <c r="C104" s="215" t="s">
        <v>174</v>
      </c>
      <c r="D104" s="215" t="s">
        <v>145</v>
      </c>
      <c r="E104" s="216" t="s">
        <v>175</v>
      </c>
      <c r="F104" s="217" t="s">
        <v>176</v>
      </c>
      <c r="G104" s="218" t="s">
        <v>148</v>
      </c>
      <c r="H104" s="219">
        <v>1</v>
      </c>
      <c r="I104" s="220"/>
      <c r="J104" s="221">
        <f>ROUND(I104*H104,2)</f>
        <v>0</v>
      </c>
      <c r="K104" s="217" t="s">
        <v>44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149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149</v>
      </c>
      <c r="BM104" s="226" t="s">
        <v>177</v>
      </c>
    </row>
    <row r="105" s="13" customFormat="1">
      <c r="A105" s="13"/>
      <c r="B105" s="233"/>
      <c r="C105" s="234"/>
      <c r="D105" s="228" t="s">
        <v>156</v>
      </c>
      <c r="E105" s="235" t="s">
        <v>44</v>
      </c>
      <c r="F105" s="236" t="s">
        <v>89</v>
      </c>
      <c r="G105" s="234"/>
      <c r="H105" s="237">
        <v>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156</v>
      </c>
      <c r="AU105" s="243" t="s">
        <v>21</v>
      </c>
      <c r="AV105" s="13" t="s">
        <v>21</v>
      </c>
      <c r="AW105" s="13" t="s">
        <v>42</v>
      </c>
      <c r="AX105" s="13" t="s">
        <v>89</v>
      </c>
      <c r="AY105" s="243" t="s">
        <v>142</v>
      </c>
    </row>
    <row r="106" s="2" customFormat="1" ht="16.5" customHeight="1">
      <c r="A106" s="41"/>
      <c r="B106" s="42"/>
      <c r="C106" s="215" t="s">
        <v>178</v>
      </c>
      <c r="D106" s="215" t="s">
        <v>145</v>
      </c>
      <c r="E106" s="216" t="s">
        <v>179</v>
      </c>
      <c r="F106" s="217" t="s">
        <v>180</v>
      </c>
      <c r="G106" s="218" t="s">
        <v>148</v>
      </c>
      <c r="H106" s="219">
        <v>1</v>
      </c>
      <c r="I106" s="220"/>
      <c r="J106" s="221">
        <f>ROUND(I106*H106,2)</f>
        <v>0</v>
      </c>
      <c r="K106" s="217" t="s">
        <v>44</v>
      </c>
      <c r="L106" s="47"/>
      <c r="M106" s="222" t="s">
        <v>44</v>
      </c>
      <c r="N106" s="223" t="s">
        <v>53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149</v>
      </c>
      <c r="AT106" s="226" t="s">
        <v>145</v>
      </c>
      <c r="AU106" s="226" t="s">
        <v>21</v>
      </c>
      <c r="AY106" s="19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149</v>
      </c>
      <c r="BM106" s="226" t="s">
        <v>181</v>
      </c>
    </row>
    <row r="107" s="13" customFormat="1">
      <c r="A107" s="13"/>
      <c r="B107" s="233"/>
      <c r="C107" s="234"/>
      <c r="D107" s="228" t="s">
        <v>156</v>
      </c>
      <c r="E107" s="235" t="s">
        <v>44</v>
      </c>
      <c r="F107" s="236" t="s">
        <v>89</v>
      </c>
      <c r="G107" s="234"/>
      <c r="H107" s="237">
        <v>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156</v>
      </c>
      <c r="AU107" s="243" t="s">
        <v>21</v>
      </c>
      <c r="AV107" s="13" t="s">
        <v>21</v>
      </c>
      <c r="AW107" s="13" t="s">
        <v>42</v>
      </c>
      <c r="AX107" s="13" t="s">
        <v>89</v>
      </c>
      <c r="AY107" s="243" t="s">
        <v>142</v>
      </c>
    </row>
    <row r="108" s="2" customFormat="1" ht="16.5" customHeight="1">
      <c r="A108" s="41"/>
      <c r="B108" s="42"/>
      <c r="C108" s="215" t="s">
        <v>182</v>
      </c>
      <c r="D108" s="215" t="s">
        <v>145</v>
      </c>
      <c r="E108" s="216" t="s">
        <v>183</v>
      </c>
      <c r="F108" s="217" t="s">
        <v>184</v>
      </c>
      <c r="G108" s="218" t="s">
        <v>148</v>
      </c>
      <c r="H108" s="219">
        <v>1</v>
      </c>
      <c r="I108" s="220"/>
      <c r="J108" s="221">
        <f>ROUND(I108*H108,2)</f>
        <v>0</v>
      </c>
      <c r="K108" s="217" t="s">
        <v>44</v>
      </c>
      <c r="L108" s="47"/>
      <c r="M108" s="222" t="s">
        <v>44</v>
      </c>
      <c r="N108" s="223" t="s">
        <v>53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149</v>
      </c>
      <c r="AT108" s="226" t="s">
        <v>145</v>
      </c>
      <c r="AU108" s="226" t="s">
        <v>21</v>
      </c>
      <c r="AY108" s="19" t="s">
        <v>142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89</v>
      </c>
      <c r="BK108" s="227">
        <f>ROUND(I108*H108,2)</f>
        <v>0</v>
      </c>
      <c r="BL108" s="19" t="s">
        <v>149</v>
      </c>
      <c r="BM108" s="226" t="s">
        <v>185</v>
      </c>
    </row>
    <row r="109" s="13" customFormat="1">
      <c r="A109" s="13"/>
      <c r="B109" s="233"/>
      <c r="C109" s="234"/>
      <c r="D109" s="228" t="s">
        <v>156</v>
      </c>
      <c r="E109" s="235" t="s">
        <v>44</v>
      </c>
      <c r="F109" s="236" t="s">
        <v>89</v>
      </c>
      <c r="G109" s="234"/>
      <c r="H109" s="237">
        <v>1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156</v>
      </c>
      <c r="AU109" s="243" t="s">
        <v>21</v>
      </c>
      <c r="AV109" s="13" t="s">
        <v>21</v>
      </c>
      <c r="AW109" s="13" t="s">
        <v>42</v>
      </c>
      <c r="AX109" s="13" t="s">
        <v>89</v>
      </c>
      <c r="AY109" s="243" t="s">
        <v>142</v>
      </c>
    </row>
    <row r="110" s="12" customFormat="1" ht="22.8" customHeight="1">
      <c r="A110" s="12"/>
      <c r="B110" s="199"/>
      <c r="C110" s="200"/>
      <c r="D110" s="201" t="s">
        <v>81</v>
      </c>
      <c r="E110" s="213" t="s">
        <v>186</v>
      </c>
      <c r="F110" s="213" t="s">
        <v>187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SUM(P111:P112)</f>
        <v>0</v>
      </c>
      <c r="Q110" s="207"/>
      <c r="R110" s="208">
        <f>SUM(R111:R112)</f>
        <v>0</v>
      </c>
      <c r="S110" s="207"/>
      <c r="T110" s="209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141</v>
      </c>
      <c r="AT110" s="211" t="s">
        <v>81</v>
      </c>
      <c r="AU110" s="211" t="s">
        <v>89</v>
      </c>
      <c r="AY110" s="210" t="s">
        <v>142</v>
      </c>
      <c r="BK110" s="212">
        <f>SUM(BK111:BK112)</f>
        <v>0</v>
      </c>
    </row>
    <row r="111" s="2" customFormat="1" ht="16.5" customHeight="1">
      <c r="A111" s="41"/>
      <c r="B111" s="42"/>
      <c r="C111" s="215" t="s">
        <v>188</v>
      </c>
      <c r="D111" s="215" t="s">
        <v>145</v>
      </c>
      <c r="E111" s="216" t="s">
        <v>189</v>
      </c>
      <c r="F111" s="217" t="s">
        <v>187</v>
      </c>
      <c r="G111" s="218" t="s">
        <v>148</v>
      </c>
      <c r="H111" s="219">
        <v>1</v>
      </c>
      <c r="I111" s="220"/>
      <c r="J111" s="221">
        <f>ROUND(I111*H111,2)</f>
        <v>0</v>
      </c>
      <c r="K111" s="217" t="s">
        <v>44</v>
      </c>
      <c r="L111" s="47"/>
      <c r="M111" s="222" t="s">
        <v>44</v>
      </c>
      <c r="N111" s="223" t="s">
        <v>53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149</v>
      </c>
      <c r="AT111" s="226" t="s">
        <v>145</v>
      </c>
      <c r="AU111" s="226" t="s">
        <v>21</v>
      </c>
      <c r="AY111" s="19" t="s">
        <v>142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89</v>
      </c>
      <c r="BK111" s="227">
        <f>ROUND(I111*H111,2)</f>
        <v>0</v>
      </c>
      <c r="BL111" s="19" t="s">
        <v>149</v>
      </c>
      <c r="BM111" s="226" t="s">
        <v>190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89</v>
      </c>
      <c r="G112" s="234"/>
      <c r="H112" s="237">
        <v>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89</v>
      </c>
      <c r="AY112" s="243" t="s">
        <v>142</v>
      </c>
    </row>
    <row r="113" s="12" customFormat="1" ht="22.8" customHeight="1">
      <c r="A113" s="12"/>
      <c r="B113" s="199"/>
      <c r="C113" s="200"/>
      <c r="D113" s="201" t="s">
        <v>81</v>
      </c>
      <c r="E113" s="213" t="s">
        <v>191</v>
      </c>
      <c r="F113" s="213" t="s">
        <v>192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SUM(P114:P115)</f>
        <v>0</v>
      </c>
      <c r="Q113" s="207"/>
      <c r="R113" s="208">
        <f>SUM(R114:R115)</f>
        <v>0</v>
      </c>
      <c r="S113" s="207"/>
      <c r="T113" s="209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141</v>
      </c>
      <c r="AT113" s="211" t="s">
        <v>81</v>
      </c>
      <c r="AU113" s="211" t="s">
        <v>89</v>
      </c>
      <c r="AY113" s="210" t="s">
        <v>142</v>
      </c>
      <c r="BK113" s="212">
        <f>SUM(BK114:BK115)</f>
        <v>0</v>
      </c>
    </row>
    <row r="114" s="2" customFormat="1" ht="16.5" customHeight="1">
      <c r="A114" s="41"/>
      <c r="B114" s="42"/>
      <c r="C114" s="215" t="s">
        <v>193</v>
      </c>
      <c r="D114" s="215" t="s">
        <v>145</v>
      </c>
      <c r="E114" s="216" t="s">
        <v>194</v>
      </c>
      <c r="F114" s="217" t="s">
        <v>195</v>
      </c>
      <c r="G114" s="218" t="s">
        <v>148</v>
      </c>
      <c r="H114" s="219">
        <v>1</v>
      </c>
      <c r="I114" s="220"/>
      <c r="J114" s="221">
        <f>ROUND(I114*H114,2)</f>
        <v>0</v>
      </c>
      <c r="K114" s="217" t="s">
        <v>44</v>
      </c>
      <c r="L114" s="47"/>
      <c r="M114" s="222" t="s">
        <v>44</v>
      </c>
      <c r="N114" s="223" t="s">
        <v>53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149</v>
      </c>
      <c r="AT114" s="226" t="s">
        <v>145</v>
      </c>
      <c r="AU114" s="226" t="s">
        <v>21</v>
      </c>
      <c r="AY114" s="19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149</v>
      </c>
      <c r="BM114" s="226" t="s">
        <v>196</v>
      </c>
    </row>
    <row r="115" s="13" customFormat="1">
      <c r="A115" s="13"/>
      <c r="B115" s="233"/>
      <c r="C115" s="234"/>
      <c r="D115" s="228" t="s">
        <v>156</v>
      </c>
      <c r="E115" s="235" t="s">
        <v>44</v>
      </c>
      <c r="F115" s="236" t="s">
        <v>89</v>
      </c>
      <c r="G115" s="234"/>
      <c r="H115" s="237">
        <v>1</v>
      </c>
      <c r="I115" s="238"/>
      <c r="J115" s="234"/>
      <c r="K115" s="234"/>
      <c r="L115" s="239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156</v>
      </c>
      <c r="AU115" s="243" t="s">
        <v>21</v>
      </c>
      <c r="AV115" s="13" t="s">
        <v>21</v>
      </c>
      <c r="AW115" s="13" t="s">
        <v>42</v>
      </c>
      <c r="AX115" s="13" t="s">
        <v>89</v>
      </c>
      <c r="AY115" s="243" t="s">
        <v>142</v>
      </c>
    </row>
    <row r="116" s="2" customFormat="1" ht="6.96" customHeight="1">
      <c r="A116" s="41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47"/>
      <c r="M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</sheetData>
  <sheetProtection sheet="1" autoFilter="0" formatColumns="0" formatRows="0" objects="1" scenarios="1" spinCount="100000" saltValue="lQeGw5VeqRjBJh1YnWv3lm8qrGMYKokkRRRh9MenBFDx6NwXYmu0vbJTwhPLml7xdX7XMoodlG7nvjIDC1Ctmw==" hashValue="iT1aUR3Z+GZwlSIB6JHPMPDj0Ec9w7keBTrJdsrw+eiIVwxYXvy067v0+eOxn5K8e+4QBqldRzvQXEaUQnn1TQ==" algorithmName="SHA-512" password="88F3"/>
  <autoFilter ref="C88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  <c r="AZ2" s="247" t="s">
        <v>197</v>
      </c>
      <c r="BA2" s="247" t="s">
        <v>198</v>
      </c>
      <c r="BB2" s="247" t="s">
        <v>199</v>
      </c>
      <c r="BC2" s="247" t="s">
        <v>200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201</v>
      </c>
      <c r="BA3" s="247" t="s">
        <v>202</v>
      </c>
      <c r="BB3" s="247" t="s">
        <v>203</v>
      </c>
      <c r="BC3" s="247" t="s">
        <v>204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205</v>
      </c>
      <c r="BA4" s="247" t="s">
        <v>206</v>
      </c>
      <c r="BB4" s="247" t="s">
        <v>203</v>
      </c>
      <c r="BC4" s="247" t="s">
        <v>207</v>
      </c>
      <c r="BD4" s="247" t="s">
        <v>21</v>
      </c>
    </row>
    <row r="5" s="1" customFormat="1" ht="6.96" customHeight="1">
      <c r="B5" s="22"/>
      <c r="L5" s="22"/>
      <c r="AZ5" s="247" t="s">
        <v>59</v>
      </c>
      <c r="BA5" s="247" t="s">
        <v>208</v>
      </c>
      <c r="BB5" s="247" t="s">
        <v>203</v>
      </c>
      <c r="BC5" s="247" t="s">
        <v>209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210</v>
      </c>
      <c r="BA6" s="247" t="s">
        <v>211</v>
      </c>
      <c r="BB6" s="247" t="s">
        <v>203</v>
      </c>
      <c r="BC6" s="247" t="s">
        <v>212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213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214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ROUND((SUM(BE98:BE478)),  2)</f>
        <v>0</v>
      </c>
      <c r="G35" s="41"/>
      <c r="H35" s="41"/>
      <c r="I35" s="160">
        <v>0.20999999999999999</v>
      </c>
      <c r="J35" s="159">
        <f>ROUND(((SUM(BE98:BE478))*I35),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ROUND((SUM(BF98:BF478)),  2)</f>
        <v>0</v>
      </c>
      <c r="G36" s="41"/>
      <c r="H36" s="41"/>
      <c r="I36" s="160">
        <v>0.14999999999999999</v>
      </c>
      <c r="J36" s="159">
        <f>ROUND(((SUM(BF98:BF478))*I36),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ROUND((SUM(BG98:BG478)),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ROUND((SUM(BH98:BH478)),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ROUND((SUM(BI98:BI478)),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SO-01.1 - Nová splašková kanalizace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J100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217</v>
      </c>
      <c r="E66" s="185"/>
      <c r="F66" s="185"/>
      <c r="G66" s="185"/>
      <c r="H66" s="185"/>
      <c r="I66" s="185"/>
      <c r="J66" s="186">
        <f>J239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218</v>
      </c>
      <c r="E67" s="185"/>
      <c r="F67" s="185"/>
      <c r="G67" s="185"/>
      <c r="H67" s="185"/>
      <c r="I67" s="185"/>
      <c r="J67" s="186">
        <f>J256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219</v>
      </c>
      <c r="E68" s="185"/>
      <c r="F68" s="185"/>
      <c r="G68" s="185"/>
      <c r="H68" s="185"/>
      <c r="I68" s="185"/>
      <c r="J68" s="186">
        <f>J276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220</v>
      </c>
      <c r="E69" s="185"/>
      <c r="F69" s="185"/>
      <c r="G69" s="185"/>
      <c r="H69" s="185"/>
      <c r="I69" s="185"/>
      <c r="J69" s="186">
        <f>J299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221</v>
      </c>
      <c r="E70" s="185"/>
      <c r="F70" s="185"/>
      <c r="G70" s="185"/>
      <c r="H70" s="185"/>
      <c r="I70" s="185"/>
      <c r="J70" s="186">
        <f>J419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222</v>
      </c>
      <c r="E71" s="185"/>
      <c r="F71" s="185"/>
      <c r="G71" s="185"/>
      <c r="H71" s="185"/>
      <c r="I71" s="185"/>
      <c r="J71" s="186">
        <f>J435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223</v>
      </c>
      <c r="E72" s="185"/>
      <c r="F72" s="185"/>
      <c r="G72" s="185"/>
      <c r="H72" s="185"/>
      <c r="I72" s="185"/>
      <c r="J72" s="186">
        <f>J457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224</v>
      </c>
      <c r="E73" s="180"/>
      <c r="F73" s="180"/>
      <c r="G73" s="180"/>
      <c r="H73" s="180"/>
      <c r="I73" s="180"/>
      <c r="J73" s="181">
        <f>J460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225</v>
      </c>
      <c r="E74" s="185"/>
      <c r="F74" s="185"/>
      <c r="G74" s="185"/>
      <c r="H74" s="185"/>
      <c r="I74" s="185"/>
      <c r="J74" s="186">
        <f>J461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7"/>
      <c r="C75" s="178"/>
      <c r="D75" s="179" t="s">
        <v>226</v>
      </c>
      <c r="E75" s="180"/>
      <c r="F75" s="180"/>
      <c r="G75" s="180"/>
      <c r="H75" s="180"/>
      <c r="I75" s="180"/>
      <c r="J75" s="181">
        <f>J474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3"/>
      <c r="C76" s="128"/>
      <c r="D76" s="184" t="s">
        <v>227</v>
      </c>
      <c r="E76" s="185"/>
      <c r="F76" s="185"/>
      <c r="G76" s="185"/>
      <c r="H76" s="185"/>
      <c r="I76" s="185"/>
      <c r="J76" s="186">
        <f>J475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5" t="s">
        <v>127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16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72" t="str">
        <f>E7</f>
        <v>Rekonstrukce vodovodu a kanalizace Dolní Němčice - 2028</v>
      </c>
      <c r="F86" s="34"/>
      <c r="G86" s="34"/>
      <c r="H86" s="34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3"/>
      <c r="C87" s="34" t="s">
        <v>115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1"/>
      <c r="B88" s="42"/>
      <c r="C88" s="43"/>
      <c r="D88" s="43"/>
      <c r="E88" s="172" t="s">
        <v>116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4" t="s">
        <v>117</v>
      </c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E11</f>
        <v>SO-01.1 - Nová splašková kanalizace</v>
      </c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4" t="s">
        <v>22</v>
      </c>
      <c r="D92" s="43"/>
      <c r="E92" s="43"/>
      <c r="F92" s="29" t="str">
        <f>F14</f>
        <v>Dolní Němčice</v>
      </c>
      <c r="G92" s="43"/>
      <c r="H92" s="43"/>
      <c r="I92" s="34" t="s">
        <v>24</v>
      </c>
      <c r="J92" s="75" t="str">
        <f>IF(J14="","",J14)</f>
        <v>16. 2. 2021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4" t="s">
        <v>30</v>
      </c>
      <c r="D94" s="43"/>
      <c r="E94" s="43"/>
      <c r="F94" s="29" t="str">
        <f>E17</f>
        <v>Město Dačice</v>
      </c>
      <c r="G94" s="43"/>
      <c r="H94" s="43"/>
      <c r="I94" s="34" t="s">
        <v>38</v>
      </c>
      <c r="J94" s="39" t="str">
        <f>E23</f>
        <v>VAK projekt s.r.o.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25.65" customHeight="1">
      <c r="A95" s="41"/>
      <c r="B95" s="42"/>
      <c r="C95" s="34" t="s">
        <v>36</v>
      </c>
      <c r="D95" s="43"/>
      <c r="E95" s="43"/>
      <c r="F95" s="29" t="str">
        <f>IF(E20="","",E20)</f>
        <v>Vyplň údaj</v>
      </c>
      <c r="G95" s="43"/>
      <c r="H95" s="43"/>
      <c r="I95" s="34" t="s">
        <v>43</v>
      </c>
      <c r="J95" s="39" t="str">
        <f>E26</f>
        <v>Ing. Martina Zamlinská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8"/>
      <c r="B97" s="189"/>
      <c r="C97" s="190" t="s">
        <v>128</v>
      </c>
      <c r="D97" s="191" t="s">
        <v>67</v>
      </c>
      <c r="E97" s="191" t="s">
        <v>63</v>
      </c>
      <c r="F97" s="191" t="s">
        <v>64</v>
      </c>
      <c r="G97" s="191" t="s">
        <v>129</v>
      </c>
      <c r="H97" s="191" t="s">
        <v>130</v>
      </c>
      <c r="I97" s="191" t="s">
        <v>131</v>
      </c>
      <c r="J97" s="191" t="s">
        <v>121</v>
      </c>
      <c r="K97" s="192" t="s">
        <v>132</v>
      </c>
      <c r="L97" s="193"/>
      <c r="M97" s="95" t="s">
        <v>44</v>
      </c>
      <c r="N97" s="96" t="s">
        <v>52</v>
      </c>
      <c r="O97" s="96" t="s">
        <v>133</v>
      </c>
      <c r="P97" s="96" t="s">
        <v>134</v>
      </c>
      <c r="Q97" s="96" t="s">
        <v>135</v>
      </c>
      <c r="R97" s="96" t="s">
        <v>136</v>
      </c>
      <c r="S97" s="96" t="s">
        <v>137</v>
      </c>
      <c r="T97" s="97" t="s">
        <v>138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1"/>
      <c r="B98" s="42"/>
      <c r="C98" s="102" t="s">
        <v>139</v>
      </c>
      <c r="D98" s="43"/>
      <c r="E98" s="43"/>
      <c r="F98" s="43"/>
      <c r="G98" s="43"/>
      <c r="H98" s="43"/>
      <c r="I98" s="43"/>
      <c r="J98" s="194">
        <f>BK98</f>
        <v>0</v>
      </c>
      <c r="K98" s="43"/>
      <c r="L98" s="47"/>
      <c r="M98" s="98"/>
      <c r="N98" s="195"/>
      <c r="O98" s="99"/>
      <c r="P98" s="196">
        <f>P99+P460+P474</f>
        <v>0</v>
      </c>
      <c r="Q98" s="99"/>
      <c r="R98" s="196">
        <f>R99+R460+R474</f>
        <v>1535.9043336299999</v>
      </c>
      <c r="S98" s="99"/>
      <c r="T98" s="197">
        <f>T99+T460+T474</f>
        <v>99.025999999999982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81</v>
      </c>
      <c r="AU98" s="19" t="s">
        <v>122</v>
      </c>
      <c r="BK98" s="198">
        <f>BK99+BK460+BK474</f>
        <v>0</v>
      </c>
    </row>
    <row r="99" s="12" customFormat="1" ht="25.92" customHeight="1">
      <c r="A99" s="12"/>
      <c r="B99" s="199"/>
      <c r="C99" s="200"/>
      <c r="D99" s="201" t="s">
        <v>81</v>
      </c>
      <c r="E99" s="202" t="s">
        <v>228</v>
      </c>
      <c r="F99" s="202" t="s">
        <v>229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P100+P239+P256+P276+P299+P419+P435+P457</f>
        <v>0</v>
      </c>
      <c r="Q99" s="207"/>
      <c r="R99" s="208">
        <f>R100+R239+R256+R276+R299+R419+R435+R457</f>
        <v>1535.6433542299999</v>
      </c>
      <c r="S99" s="207"/>
      <c r="T99" s="209">
        <f>T100+T239+T256+T276+T299+T419+T435+T457</f>
        <v>99.025999999999982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89</v>
      </c>
      <c r="AT99" s="211" t="s">
        <v>81</v>
      </c>
      <c r="AU99" s="211" t="s">
        <v>82</v>
      </c>
      <c r="AY99" s="210" t="s">
        <v>142</v>
      </c>
      <c r="BK99" s="212">
        <f>BK100+BK239+BK256+BK276+BK299+BK419+BK435+BK457</f>
        <v>0</v>
      </c>
    </row>
    <row r="100" s="12" customFormat="1" ht="22.8" customHeight="1">
      <c r="A100" s="12"/>
      <c r="B100" s="199"/>
      <c r="C100" s="200"/>
      <c r="D100" s="201" t="s">
        <v>81</v>
      </c>
      <c r="E100" s="213" t="s">
        <v>89</v>
      </c>
      <c r="F100" s="213" t="s">
        <v>230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SUM(P101:P238)</f>
        <v>0</v>
      </c>
      <c r="Q100" s="207"/>
      <c r="R100" s="208">
        <f>SUM(R101:R238)</f>
        <v>1416.7021869800001</v>
      </c>
      <c r="S100" s="207"/>
      <c r="T100" s="209">
        <f>SUM(T101:T238)</f>
        <v>99.025999999999982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89</v>
      </c>
      <c r="AT100" s="211" t="s">
        <v>81</v>
      </c>
      <c r="AU100" s="211" t="s">
        <v>89</v>
      </c>
      <c r="AY100" s="210" t="s">
        <v>142</v>
      </c>
      <c r="BK100" s="212">
        <f>SUM(BK101:BK238)</f>
        <v>0</v>
      </c>
    </row>
    <row r="101" s="2" customFormat="1" ht="37.8" customHeight="1">
      <c r="A101" s="41"/>
      <c r="B101" s="42"/>
      <c r="C101" s="215" t="s">
        <v>89</v>
      </c>
      <c r="D101" s="215" t="s">
        <v>145</v>
      </c>
      <c r="E101" s="216" t="s">
        <v>231</v>
      </c>
      <c r="F101" s="217" t="s">
        <v>232</v>
      </c>
      <c r="G101" s="218" t="s">
        <v>199</v>
      </c>
      <c r="H101" s="219">
        <v>2</v>
      </c>
      <c r="I101" s="220"/>
      <c r="J101" s="221">
        <f>ROUND(I101*H101,2)</f>
        <v>0</v>
      </c>
      <c r="K101" s="217" t="s">
        <v>233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0.26000000000000001</v>
      </c>
      <c r="T101" s="225">
        <f>S101*H101</f>
        <v>0.52000000000000002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161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161</v>
      </c>
      <c r="BM101" s="226" t="s">
        <v>234</v>
      </c>
    </row>
    <row r="102" s="2" customFormat="1">
      <c r="A102" s="41"/>
      <c r="B102" s="42"/>
      <c r="C102" s="43"/>
      <c r="D102" s="250" t="s">
        <v>235</v>
      </c>
      <c r="E102" s="43"/>
      <c r="F102" s="251" t="s">
        <v>236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235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21</v>
      </c>
      <c r="G103" s="234"/>
      <c r="H103" s="237">
        <v>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37.8" customHeight="1">
      <c r="A104" s="41"/>
      <c r="B104" s="42"/>
      <c r="C104" s="215" t="s">
        <v>21</v>
      </c>
      <c r="D104" s="215" t="s">
        <v>145</v>
      </c>
      <c r="E104" s="216" t="s">
        <v>237</v>
      </c>
      <c r="F104" s="217" t="s">
        <v>238</v>
      </c>
      <c r="G104" s="218" t="s">
        <v>199</v>
      </c>
      <c r="H104" s="219">
        <v>98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0.29999999999999999</v>
      </c>
      <c r="T104" s="225">
        <f>S104*H104</f>
        <v>29.399999999999999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239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240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241</v>
      </c>
      <c r="G106" s="234"/>
      <c r="H106" s="237">
        <v>98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37.8" customHeight="1">
      <c r="A107" s="41"/>
      <c r="B107" s="42"/>
      <c r="C107" s="215" t="s">
        <v>157</v>
      </c>
      <c r="D107" s="215" t="s">
        <v>145</v>
      </c>
      <c r="E107" s="216" t="s">
        <v>242</v>
      </c>
      <c r="F107" s="217" t="s">
        <v>243</v>
      </c>
      <c r="G107" s="218" t="s">
        <v>199</v>
      </c>
      <c r="H107" s="219">
        <v>98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0.28999999999999998</v>
      </c>
      <c r="T107" s="225">
        <f>S107*H107</f>
        <v>28.419999999999998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244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245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2" customFormat="1">
      <c r="A109" s="41"/>
      <c r="B109" s="42"/>
      <c r="C109" s="43"/>
      <c r="D109" s="228" t="s">
        <v>151</v>
      </c>
      <c r="E109" s="43"/>
      <c r="F109" s="229" t="s">
        <v>246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151</v>
      </c>
      <c r="AU109" s="19" t="s">
        <v>21</v>
      </c>
    </row>
    <row r="110" s="13" customFormat="1">
      <c r="A110" s="13"/>
      <c r="B110" s="233"/>
      <c r="C110" s="234"/>
      <c r="D110" s="228" t="s">
        <v>156</v>
      </c>
      <c r="E110" s="235" t="s">
        <v>44</v>
      </c>
      <c r="F110" s="236" t="s">
        <v>247</v>
      </c>
      <c r="G110" s="234"/>
      <c r="H110" s="237">
        <v>98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156</v>
      </c>
      <c r="AU110" s="243" t="s">
        <v>21</v>
      </c>
      <c r="AV110" s="13" t="s">
        <v>21</v>
      </c>
      <c r="AW110" s="13" t="s">
        <v>42</v>
      </c>
      <c r="AX110" s="13" t="s">
        <v>82</v>
      </c>
      <c r="AY110" s="243" t="s">
        <v>142</v>
      </c>
    </row>
    <row r="111" s="14" customFormat="1">
      <c r="A111" s="14"/>
      <c r="B111" s="252"/>
      <c r="C111" s="253"/>
      <c r="D111" s="228" t="s">
        <v>156</v>
      </c>
      <c r="E111" s="254" t="s">
        <v>44</v>
      </c>
      <c r="F111" s="255" t="s">
        <v>248</v>
      </c>
      <c r="G111" s="253"/>
      <c r="H111" s="256">
        <v>98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2" t="s">
        <v>156</v>
      </c>
      <c r="AU111" s="262" t="s">
        <v>21</v>
      </c>
      <c r="AV111" s="14" t="s">
        <v>161</v>
      </c>
      <c r="AW111" s="14" t="s">
        <v>42</v>
      </c>
      <c r="AX111" s="14" t="s">
        <v>89</v>
      </c>
      <c r="AY111" s="262" t="s">
        <v>142</v>
      </c>
    </row>
    <row r="112" s="2" customFormat="1" ht="37.8" customHeight="1">
      <c r="A112" s="41"/>
      <c r="B112" s="42"/>
      <c r="C112" s="215" t="s">
        <v>161</v>
      </c>
      <c r="D112" s="215" t="s">
        <v>145</v>
      </c>
      <c r="E112" s="216" t="s">
        <v>249</v>
      </c>
      <c r="F112" s="217" t="s">
        <v>250</v>
      </c>
      <c r="G112" s="218" t="s">
        <v>199</v>
      </c>
      <c r="H112" s="219">
        <v>2</v>
      </c>
      <c r="I112" s="220"/>
      <c r="J112" s="221">
        <f>ROUND(I112*H112,2)</f>
        <v>0</v>
      </c>
      <c r="K112" s="217" t="s">
        <v>233</v>
      </c>
      <c r="L112" s="47"/>
      <c r="M112" s="222" t="s">
        <v>44</v>
      </c>
      <c r="N112" s="223" t="s">
        <v>53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0.75</v>
      </c>
      <c r="T112" s="225">
        <f>S112*H112</f>
        <v>1.5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161</v>
      </c>
      <c r="AT112" s="226" t="s">
        <v>145</v>
      </c>
      <c r="AU112" s="226" t="s">
        <v>21</v>
      </c>
      <c r="AY112" s="19" t="s">
        <v>142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89</v>
      </c>
      <c r="BK112" s="227">
        <f>ROUND(I112*H112,2)</f>
        <v>0</v>
      </c>
      <c r="BL112" s="19" t="s">
        <v>161</v>
      </c>
      <c r="BM112" s="226" t="s">
        <v>251</v>
      </c>
    </row>
    <row r="113" s="2" customFormat="1">
      <c r="A113" s="41"/>
      <c r="B113" s="42"/>
      <c r="C113" s="43"/>
      <c r="D113" s="250" t="s">
        <v>235</v>
      </c>
      <c r="E113" s="43"/>
      <c r="F113" s="251" t="s">
        <v>252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235</v>
      </c>
      <c r="AU113" s="19" t="s">
        <v>21</v>
      </c>
    </row>
    <row r="114" s="2" customFormat="1">
      <c r="A114" s="41"/>
      <c r="B114" s="42"/>
      <c r="C114" s="43"/>
      <c r="D114" s="228" t="s">
        <v>151</v>
      </c>
      <c r="E114" s="43"/>
      <c r="F114" s="229" t="s">
        <v>253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151</v>
      </c>
      <c r="AU114" s="19" t="s">
        <v>21</v>
      </c>
    </row>
    <row r="115" s="13" customFormat="1">
      <c r="A115" s="13"/>
      <c r="B115" s="233"/>
      <c r="C115" s="234"/>
      <c r="D115" s="228" t="s">
        <v>156</v>
      </c>
      <c r="E115" s="235" t="s">
        <v>44</v>
      </c>
      <c r="F115" s="236" t="s">
        <v>254</v>
      </c>
      <c r="G115" s="234"/>
      <c r="H115" s="237">
        <v>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156</v>
      </c>
      <c r="AU115" s="243" t="s">
        <v>21</v>
      </c>
      <c r="AV115" s="13" t="s">
        <v>21</v>
      </c>
      <c r="AW115" s="13" t="s">
        <v>42</v>
      </c>
      <c r="AX115" s="13" t="s">
        <v>89</v>
      </c>
      <c r="AY115" s="243" t="s">
        <v>142</v>
      </c>
    </row>
    <row r="116" s="2" customFormat="1" ht="33" customHeight="1">
      <c r="A116" s="41"/>
      <c r="B116" s="42"/>
      <c r="C116" s="215" t="s">
        <v>141</v>
      </c>
      <c r="D116" s="215" t="s">
        <v>145</v>
      </c>
      <c r="E116" s="216" t="s">
        <v>255</v>
      </c>
      <c r="F116" s="217" t="s">
        <v>256</v>
      </c>
      <c r="G116" s="218" t="s">
        <v>199</v>
      </c>
      <c r="H116" s="219">
        <v>98</v>
      </c>
      <c r="I116" s="220"/>
      <c r="J116" s="221">
        <f>ROUND(I116*H116,2)</f>
        <v>0</v>
      </c>
      <c r="K116" s="217" t="s">
        <v>233</v>
      </c>
      <c r="L116" s="47"/>
      <c r="M116" s="222" t="s">
        <v>44</v>
      </c>
      <c r="N116" s="223" t="s">
        <v>53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0.22</v>
      </c>
      <c r="T116" s="225">
        <f>S116*H116</f>
        <v>21.559999999999999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161</v>
      </c>
      <c r="AT116" s="226" t="s">
        <v>145</v>
      </c>
      <c r="AU116" s="226" t="s">
        <v>21</v>
      </c>
      <c r="AY116" s="19" t="s">
        <v>142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89</v>
      </c>
      <c r="BK116" s="227">
        <f>ROUND(I116*H116,2)</f>
        <v>0</v>
      </c>
      <c r="BL116" s="19" t="s">
        <v>161</v>
      </c>
      <c r="BM116" s="226" t="s">
        <v>257</v>
      </c>
    </row>
    <row r="117" s="2" customFormat="1">
      <c r="A117" s="41"/>
      <c r="B117" s="42"/>
      <c r="C117" s="43"/>
      <c r="D117" s="250" t="s">
        <v>235</v>
      </c>
      <c r="E117" s="43"/>
      <c r="F117" s="251" t="s">
        <v>258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235</v>
      </c>
      <c r="AU117" s="19" t="s">
        <v>21</v>
      </c>
    </row>
    <row r="118" s="13" customFormat="1">
      <c r="A118" s="13"/>
      <c r="B118" s="233"/>
      <c r="C118" s="234"/>
      <c r="D118" s="228" t="s">
        <v>156</v>
      </c>
      <c r="E118" s="235" t="s">
        <v>44</v>
      </c>
      <c r="F118" s="236" t="s">
        <v>197</v>
      </c>
      <c r="G118" s="234"/>
      <c r="H118" s="237">
        <v>98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156</v>
      </c>
      <c r="AU118" s="243" t="s">
        <v>21</v>
      </c>
      <c r="AV118" s="13" t="s">
        <v>21</v>
      </c>
      <c r="AW118" s="13" t="s">
        <v>42</v>
      </c>
      <c r="AX118" s="13" t="s">
        <v>89</v>
      </c>
      <c r="AY118" s="243" t="s">
        <v>142</v>
      </c>
    </row>
    <row r="119" s="2" customFormat="1" ht="24.15" customHeight="1">
      <c r="A119" s="41"/>
      <c r="B119" s="42"/>
      <c r="C119" s="215" t="s">
        <v>169</v>
      </c>
      <c r="D119" s="215" t="s">
        <v>145</v>
      </c>
      <c r="E119" s="216" t="s">
        <v>259</v>
      </c>
      <c r="F119" s="217" t="s">
        <v>260</v>
      </c>
      <c r="G119" s="218" t="s">
        <v>199</v>
      </c>
      <c r="H119" s="219">
        <v>98</v>
      </c>
      <c r="I119" s="220"/>
      <c r="J119" s="221">
        <f>ROUND(I119*H119,2)</f>
        <v>0</v>
      </c>
      <c r="K119" s="217" t="s">
        <v>233</v>
      </c>
      <c r="L119" s="47"/>
      <c r="M119" s="222" t="s">
        <v>44</v>
      </c>
      <c r="N119" s="223" t="s">
        <v>53</v>
      </c>
      <c r="O119" s="87"/>
      <c r="P119" s="224">
        <f>O119*H119</f>
        <v>0</v>
      </c>
      <c r="Q119" s="224">
        <v>1.0000000000000001E-05</v>
      </c>
      <c r="R119" s="224">
        <f>Q119*H119</f>
        <v>0.00098000000000000019</v>
      </c>
      <c r="S119" s="224">
        <v>0.091999999999999998</v>
      </c>
      <c r="T119" s="225">
        <f>S119*H119</f>
        <v>9.016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161</v>
      </c>
      <c r="AT119" s="226" t="s">
        <v>145</v>
      </c>
      <c r="AU119" s="226" t="s">
        <v>21</v>
      </c>
      <c r="AY119" s="19" t="s">
        <v>142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161</v>
      </c>
      <c r="BM119" s="226" t="s">
        <v>261</v>
      </c>
    </row>
    <row r="120" s="2" customFormat="1">
      <c r="A120" s="41"/>
      <c r="B120" s="42"/>
      <c r="C120" s="43"/>
      <c r="D120" s="250" t="s">
        <v>235</v>
      </c>
      <c r="E120" s="43"/>
      <c r="F120" s="251" t="s">
        <v>262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235</v>
      </c>
      <c r="AU120" s="19" t="s">
        <v>21</v>
      </c>
    </row>
    <row r="121" s="13" customFormat="1">
      <c r="A121" s="13"/>
      <c r="B121" s="233"/>
      <c r="C121" s="234"/>
      <c r="D121" s="228" t="s">
        <v>156</v>
      </c>
      <c r="E121" s="235" t="s">
        <v>44</v>
      </c>
      <c r="F121" s="236" t="s">
        <v>197</v>
      </c>
      <c r="G121" s="234"/>
      <c r="H121" s="237">
        <v>98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156</v>
      </c>
      <c r="AU121" s="243" t="s">
        <v>21</v>
      </c>
      <c r="AV121" s="13" t="s">
        <v>21</v>
      </c>
      <c r="AW121" s="13" t="s">
        <v>42</v>
      </c>
      <c r="AX121" s="13" t="s">
        <v>89</v>
      </c>
      <c r="AY121" s="243" t="s">
        <v>142</v>
      </c>
    </row>
    <row r="122" s="2" customFormat="1" ht="24.15" customHeight="1">
      <c r="A122" s="41"/>
      <c r="B122" s="42"/>
      <c r="C122" s="215" t="s">
        <v>174</v>
      </c>
      <c r="D122" s="215" t="s">
        <v>145</v>
      </c>
      <c r="E122" s="216" t="s">
        <v>263</v>
      </c>
      <c r="F122" s="217" t="s">
        <v>264</v>
      </c>
      <c r="G122" s="218" t="s">
        <v>265</v>
      </c>
      <c r="H122" s="219">
        <v>42</v>
      </c>
      <c r="I122" s="220"/>
      <c r="J122" s="221">
        <f>ROUND(I122*H122,2)</f>
        <v>0</v>
      </c>
      <c r="K122" s="217" t="s">
        <v>233</v>
      </c>
      <c r="L122" s="47"/>
      <c r="M122" s="222" t="s">
        <v>44</v>
      </c>
      <c r="N122" s="223" t="s">
        <v>53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0.20499999999999999</v>
      </c>
      <c r="T122" s="225">
        <f>S122*H122</f>
        <v>8.6099999999999994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161</v>
      </c>
      <c r="AT122" s="226" t="s">
        <v>145</v>
      </c>
      <c r="AU122" s="226" t="s">
        <v>21</v>
      </c>
      <c r="AY122" s="19" t="s">
        <v>142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161</v>
      </c>
      <c r="BM122" s="226" t="s">
        <v>266</v>
      </c>
    </row>
    <row r="123" s="2" customFormat="1">
      <c r="A123" s="41"/>
      <c r="B123" s="42"/>
      <c r="C123" s="43"/>
      <c r="D123" s="250" t="s">
        <v>235</v>
      </c>
      <c r="E123" s="43"/>
      <c r="F123" s="251" t="s">
        <v>267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235</v>
      </c>
      <c r="AU123" s="19" t="s">
        <v>21</v>
      </c>
    </row>
    <row r="124" s="13" customFormat="1">
      <c r="A124" s="13"/>
      <c r="B124" s="233"/>
      <c r="C124" s="234"/>
      <c r="D124" s="228" t="s">
        <v>156</v>
      </c>
      <c r="E124" s="235" t="s">
        <v>44</v>
      </c>
      <c r="F124" s="236" t="s">
        <v>268</v>
      </c>
      <c r="G124" s="234"/>
      <c r="H124" s="237">
        <v>42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156</v>
      </c>
      <c r="AU124" s="243" t="s">
        <v>21</v>
      </c>
      <c r="AV124" s="13" t="s">
        <v>21</v>
      </c>
      <c r="AW124" s="13" t="s">
        <v>42</v>
      </c>
      <c r="AX124" s="13" t="s">
        <v>89</v>
      </c>
      <c r="AY124" s="243" t="s">
        <v>142</v>
      </c>
    </row>
    <row r="125" s="2" customFormat="1" ht="16.5" customHeight="1">
      <c r="A125" s="41"/>
      <c r="B125" s="42"/>
      <c r="C125" s="215" t="s">
        <v>178</v>
      </c>
      <c r="D125" s="215" t="s">
        <v>145</v>
      </c>
      <c r="E125" s="216" t="s">
        <v>269</v>
      </c>
      <c r="F125" s="217" t="s">
        <v>270</v>
      </c>
      <c r="G125" s="218" t="s">
        <v>271</v>
      </c>
      <c r="H125" s="219">
        <v>138.506</v>
      </c>
      <c r="I125" s="220"/>
      <c r="J125" s="221">
        <f>ROUND(I125*H125,2)</f>
        <v>0</v>
      </c>
      <c r="K125" s="217" t="s">
        <v>233</v>
      </c>
      <c r="L125" s="47"/>
      <c r="M125" s="222" t="s">
        <v>44</v>
      </c>
      <c r="N125" s="223" t="s">
        <v>53</v>
      </c>
      <c r="O125" s="87"/>
      <c r="P125" s="224">
        <f>O125*H125</f>
        <v>0</v>
      </c>
      <c r="Q125" s="224">
        <v>3.0000000000000001E-05</v>
      </c>
      <c r="R125" s="224">
        <f>Q125*H125</f>
        <v>0.0041551800000000005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161</v>
      </c>
      <c r="AT125" s="226" t="s">
        <v>145</v>
      </c>
      <c r="AU125" s="226" t="s">
        <v>21</v>
      </c>
      <c r="AY125" s="19" t="s">
        <v>142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161</v>
      </c>
      <c r="BM125" s="226" t="s">
        <v>272</v>
      </c>
    </row>
    <row r="126" s="2" customFormat="1">
      <c r="A126" s="41"/>
      <c r="B126" s="42"/>
      <c r="C126" s="43"/>
      <c r="D126" s="250" t="s">
        <v>235</v>
      </c>
      <c r="E126" s="43"/>
      <c r="F126" s="251" t="s">
        <v>273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235</v>
      </c>
      <c r="AU126" s="19" t="s">
        <v>21</v>
      </c>
    </row>
    <row r="127" s="13" customFormat="1">
      <c r="A127" s="13"/>
      <c r="B127" s="233"/>
      <c r="C127" s="234"/>
      <c r="D127" s="228" t="s">
        <v>156</v>
      </c>
      <c r="E127" s="235" t="s">
        <v>44</v>
      </c>
      <c r="F127" s="236" t="s">
        <v>274</v>
      </c>
      <c r="G127" s="234"/>
      <c r="H127" s="237">
        <v>138.506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156</v>
      </c>
      <c r="AU127" s="243" t="s">
        <v>21</v>
      </c>
      <c r="AV127" s="13" t="s">
        <v>21</v>
      </c>
      <c r="AW127" s="13" t="s">
        <v>42</v>
      </c>
      <c r="AX127" s="13" t="s">
        <v>89</v>
      </c>
      <c r="AY127" s="243" t="s">
        <v>142</v>
      </c>
    </row>
    <row r="128" s="2" customFormat="1" ht="24.15" customHeight="1">
      <c r="A128" s="41"/>
      <c r="B128" s="42"/>
      <c r="C128" s="215" t="s">
        <v>182</v>
      </c>
      <c r="D128" s="215" t="s">
        <v>145</v>
      </c>
      <c r="E128" s="216" t="s">
        <v>275</v>
      </c>
      <c r="F128" s="217" t="s">
        <v>276</v>
      </c>
      <c r="G128" s="218" t="s">
        <v>277</v>
      </c>
      <c r="H128" s="219">
        <v>17.312999999999999</v>
      </c>
      <c r="I128" s="220"/>
      <c r="J128" s="221">
        <f>ROUND(I128*H128,2)</f>
        <v>0</v>
      </c>
      <c r="K128" s="217" t="s">
        <v>233</v>
      </c>
      <c r="L128" s="47"/>
      <c r="M128" s="222" t="s">
        <v>44</v>
      </c>
      <c r="N128" s="223" t="s">
        <v>53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161</v>
      </c>
      <c r="AT128" s="226" t="s">
        <v>145</v>
      </c>
      <c r="AU128" s="226" t="s">
        <v>21</v>
      </c>
      <c r="AY128" s="19" t="s">
        <v>142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161</v>
      </c>
      <c r="BM128" s="226" t="s">
        <v>278</v>
      </c>
    </row>
    <row r="129" s="2" customFormat="1">
      <c r="A129" s="41"/>
      <c r="B129" s="42"/>
      <c r="C129" s="43"/>
      <c r="D129" s="250" t="s">
        <v>235</v>
      </c>
      <c r="E129" s="43"/>
      <c r="F129" s="251" t="s">
        <v>279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235</v>
      </c>
      <c r="AU129" s="19" t="s">
        <v>21</v>
      </c>
    </row>
    <row r="130" s="13" customFormat="1">
      <c r="A130" s="13"/>
      <c r="B130" s="233"/>
      <c r="C130" s="234"/>
      <c r="D130" s="228" t="s">
        <v>156</v>
      </c>
      <c r="E130" s="235" t="s">
        <v>44</v>
      </c>
      <c r="F130" s="236" t="s">
        <v>280</v>
      </c>
      <c r="G130" s="234"/>
      <c r="H130" s="237">
        <v>17.312999999999999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21</v>
      </c>
      <c r="AV130" s="13" t="s">
        <v>21</v>
      </c>
      <c r="AW130" s="13" t="s">
        <v>42</v>
      </c>
      <c r="AX130" s="13" t="s">
        <v>89</v>
      </c>
      <c r="AY130" s="243" t="s">
        <v>142</v>
      </c>
    </row>
    <row r="131" s="2" customFormat="1" ht="49.05" customHeight="1">
      <c r="A131" s="41"/>
      <c r="B131" s="42"/>
      <c r="C131" s="215" t="s">
        <v>188</v>
      </c>
      <c r="D131" s="215" t="s">
        <v>145</v>
      </c>
      <c r="E131" s="216" t="s">
        <v>281</v>
      </c>
      <c r="F131" s="217" t="s">
        <v>282</v>
      </c>
      <c r="G131" s="218" t="s">
        <v>265</v>
      </c>
      <c r="H131" s="219">
        <v>28.600000000000001</v>
      </c>
      <c r="I131" s="220"/>
      <c r="J131" s="221">
        <f>ROUND(I131*H131,2)</f>
        <v>0</v>
      </c>
      <c r="K131" s="217" t="s">
        <v>233</v>
      </c>
      <c r="L131" s="47"/>
      <c r="M131" s="222" t="s">
        <v>44</v>
      </c>
      <c r="N131" s="223" t="s">
        <v>53</v>
      </c>
      <c r="O131" s="87"/>
      <c r="P131" s="224">
        <f>O131*H131</f>
        <v>0</v>
      </c>
      <c r="Q131" s="224">
        <v>0.036900000000000002</v>
      </c>
      <c r="R131" s="224">
        <f>Q131*H131</f>
        <v>1.0553400000000002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161</v>
      </c>
      <c r="AT131" s="226" t="s">
        <v>145</v>
      </c>
      <c r="AU131" s="226" t="s">
        <v>21</v>
      </c>
      <c r="AY131" s="19" t="s">
        <v>142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89</v>
      </c>
      <c r="BK131" s="227">
        <f>ROUND(I131*H131,2)</f>
        <v>0</v>
      </c>
      <c r="BL131" s="19" t="s">
        <v>161</v>
      </c>
      <c r="BM131" s="226" t="s">
        <v>283</v>
      </c>
    </row>
    <row r="132" s="2" customFormat="1">
      <c r="A132" s="41"/>
      <c r="B132" s="42"/>
      <c r="C132" s="43"/>
      <c r="D132" s="250" t="s">
        <v>235</v>
      </c>
      <c r="E132" s="43"/>
      <c r="F132" s="251" t="s">
        <v>284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235</v>
      </c>
      <c r="AU132" s="19" t="s">
        <v>21</v>
      </c>
    </row>
    <row r="133" s="13" customFormat="1">
      <c r="A133" s="13"/>
      <c r="B133" s="233"/>
      <c r="C133" s="234"/>
      <c r="D133" s="228" t="s">
        <v>156</v>
      </c>
      <c r="E133" s="235" t="s">
        <v>44</v>
      </c>
      <c r="F133" s="236" t="s">
        <v>285</v>
      </c>
      <c r="G133" s="234"/>
      <c r="H133" s="237">
        <v>28.600000000000001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156</v>
      </c>
      <c r="AU133" s="243" t="s">
        <v>21</v>
      </c>
      <c r="AV133" s="13" t="s">
        <v>21</v>
      </c>
      <c r="AW133" s="13" t="s">
        <v>42</v>
      </c>
      <c r="AX133" s="13" t="s">
        <v>89</v>
      </c>
      <c r="AY133" s="243" t="s">
        <v>142</v>
      </c>
    </row>
    <row r="134" s="2" customFormat="1" ht="49.05" customHeight="1">
      <c r="A134" s="41"/>
      <c r="B134" s="42"/>
      <c r="C134" s="215" t="s">
        <v>193</v>
      </c>
      <c r="D134" s="215" t="s">
        <v>145</v>
      </c>
      <c r="E134" s="216" t="s">
        <v>286</v>
      </c>
      <c r="F134" s="217" t="s">
        <v>287</v>
      </c>
      <c r="G134" s="218" t="s">
        <v>265</v>
      </c>
      <c r="H134" s="219">
        <v>6.5999999999999996</v>
      </c>
      <c r="I134" s="220"/>
      <c r="J134" s="221">
        <f>ROUND(I134*H134,2)</f>
        <v>0</v>
      </c>
      <c r="K134" s="217" t="s">
        <v>233</v>
      </c>
      <c r="L134" s="47"/>
      <c r="M134" s="222" t="s">
        <v>44</v>
      </c>
      <c r="N134" s="223" t="s">
        <v>53</v>
      </c>
      <c r="O134" s="87"/>
      <c r="P134" s="224">
        <f>O134*H134</f>
        <v>0</v>
      </c>
      <c r="Q134" s="224">
        <v>0.01269</v>
      </c>
      <c r="R134" s="224">
        <f>Q134*H134</f>
        <v>0.083753999999999995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161</v>
      </c>
      <c r="AT134" s="226" t="s">
        <v>145</v>
      </c>
      <c r="AU134" s="226" t="s">
        <v>21</v>
      </c>
      <c r="AY134" s="19" t="s">
        <v>142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89</v>
      </c>
      <c r="BK134" s="227">
        <f>ROUND(I134*H134,2)</f>
        <v>0</v>
      </c>
      <c r="BL134" s="19" t="s">
        <v>161</v>
      </c>
      <c r="BM134" s="226" t="s">
        <v>288</v>
      </c>
    </row>
    <row r="135" s="2" customFormat="1">
      <c r="A135" s="41"/>
      <c r="B135" s="42"/>
      <c r="C135" s="43"/>
      <c r="D135" s="250" t="s">
        <v>235</v>
      </c>
      <c r="E135" s="43"/>
      <c r="F135" s="251" t="s">
        <v>289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235</v>
      </c>
      <c r="AU135" s="19" t="s">
        <v>21</v>
      </c>
    </row>
    <row r="136" s="13" customFormat="1">
      <c r="A136" s="13"/>
      <c r="B136" s="233"/>
      <c r="C136" s="234"/>
      <c r="D136" s="228" t="s">
        <v>156</v>
      </c>
      <c r="E136" s="235" t="s">
        <v>44</v>
      </c>
      <c r="F136" s="236" t="s">
        <v>290</v>
      </c>
      <c r="G136" s="234"/>
      <c r="H136" s="237">
        <v>6.5999999999999996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156</v>
      </c>
      <c r="AU136" s="243" t="s">
        <v>21</v>
      </c>
      <c r="AV136" s="13" t="s">
        <v>21</v>
      </c>
      <c r="AW136" s="13" t="s">
        <v>42</v>
      </c>
      <c r="AX136" s="13" t="s">
        <v>89</v>
      </c>
      <c r="AY136" s="243" t="s">
        <v>142</v>
      </c>
    </row>
    <row r="137" s="2" customFormat="1" ht="49.05" customHeight="1">
      <c r="A137" s="41"/>
      <c r="B137" s="42"/>
      <c r="C137" s="215" t="s">
        <v>291</v>
      </c>
      <c r="D137" s="215" t="s">
        <v>145</v>
      </c>
      <c r="E137" s="216" t="s">
        <v>292</v>
      </c>
      <c r="F137" s="217" t="s">
        <v>293</v>
      </c>
      <c r="G137" s="218" t="s">
        <v>265</v>
      </c>
      <c r="H137" s="219">
        <v>8.8000000000000007</v>
      </c>
      <c r="I137" s="220"/>
      <c r="J137" s="221">
        <f>ROUND(I137*H137,2)</f>
        <v>0</v>
      </c>
      <c r="K137" s="217" t="s">
        <v>233</v>
      </c>
      <c r="L137" s="47"/>
      <c r="M137" s="222" t="s">
        <v>44</v>
      </c>
      <c r="N137" s="223" t="s">
        <v>53</v>
      </c>
      <c r="O137" s="87"/>
      <c r="P137" s="224">
        <f>O137*H137</f>
        <v>0</v>
      </c>
      <c r="Q137" s="224">
        <v>0.036900000000000002</v>
      </c>
      <c r="R137" s="224">
        <f>Q137*H137</f>
        <v>0.32472000000000006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161</v>
      </c>
      <c r="AT137" s="226" t="s">
        <v>145</v>
      </c>
      <c r="AU137" s="226" t="s">
        <v>21</v>
      </c>
      <c r="AY137" s="19" t="s">
        <v>142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89</v>
      </c>
      <c r="BK137" s="227">
        <f>ROUND(I137*H137,2)</f>
        <v>0</v>
      </c>
      <c r="BL137" s="19" t="s">
        <v>161</v>
      </c>
      <c r="BM137" s="226" t="s">
        <v>294</v>
      </c>
    </row>
    <row r="138" s="2" customFormat="1">
      <c r="A138" s="41"/>
      <c r="B138" s="42"/>
      <c r="C138" s="43"/>
      <c r="D138" s="250" t="s">
        <v>235</v>
      </c>
      <c r="E138" s="43"/>
      <c r="F138" s="251" t="s">
        <v>295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235</v>
      </c>
      <c r="AU138" s="19" t="s">
        <v>21</v>
      </c>
    </row>
    <row r="139" s="13" customFormat="1">
      <c r="A139" s="13"/>
      <c r="B139" s="233"/>
      <c r="C139" s="234"/>
      <c r="D139" s="228" t="s">
        <v>156</v>
      </c>
      <c r="E139" s="235" t="s">
        <v>44</v>
      </c>
      <c r="F139" s="236" t="s">
        <v>296</v>
      </c>
      <c r="G139" s="234"/>
      <c r="H139" s="237">
        <v>8.8000000000000007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156</v>
      </c>
      <c r="AU139" s="243" t="s">
        <v>21</v>
      </c>
      <c r="AV139" s="13" t="s">
        <v>21</v>
      </c>
      <c r="AW139" s="13" t="s">
        <v>42</v>
      </c>
      <c r="AX139" s="13" t="s">
        <v>89</v>
      </c>
      <c r="AY139" s="243" t="s">
        <v>142</v>
      </c>
    </row>
    <row r="140" s="2" customFormat="1" ht="16.5" customHeight="1">
      <c r="A140" s="41"/>
      <c r="B140" s="42"/>
      <c r="C140" s="215" t="s">
        <v>297</v>
      </c>
      <c r="D140" s="215" t="s">
        <v>145</v>
      </c>
      <c r="E140" s="216" t="s">
        <v>298</v>
      </c>
      <c r="F140" s="217" t="s">
        <v>299</v>
      </c>
      <c r="G140" s="218" t="s">
        <v>199</v>
      </c>
      <c r="H140" s="219">
        <v>336.85000000000002</v>
      </c>
      <c r="I140" s="220"/>
      <c r="J140" s="221">
        <f>ROUND(I140*H140,2)</f>
        <v>0</v>
      </c>
      <c r="K140" s="217" t="s">
        <v>233</v>
      </c>
      <c r="L140" s="47"/>
      <c r="M140" s="222" t="s">
        <v>44</v>
      </c>
      <c r="N140" s="223" t="s">
        <v>53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161</v>
      </c>
      <c r="AT140" s="226" t="s">
        <v>145</v>
      </c>
      <c r="AU140" s="226" t="s">
        <v>21</v>
      </c>
      <c r="AY140" s="19" t="s">
        <v>142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89</v>
      </c>
      <c r="BK140" s="227">
        <f>ROUND(I140*H140,2)</f>
        <v>0</v>
      </c>
      <c r="BL140" s="19" t="s">
        <v>161</v>
      </c>
      <c r="BM140" s="226" t="s">
        <v>300</v>
      </c>
    </row>
    <row r="141" s="2" customFormat="1">
      <c r="A141" s="41"/>
      <c r="B141" s="42"/>
      <c r="C141" s="43"/>
      <c r="D141" s="250" t="s">
        <v>235</v>
      </c>
      <c r="E141" s="43"/>
      <c r="F141" s="251" t="s">
        <v>301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235</v>
      </c>
      <c r="AU141" s="19" t="s">
        <v>21</v>
      </c>
    </row>
    <row r="142" s="13" customFormat="1">
      <c r="A142" s="13"/>
      <c r="B142" s="233"/>
      <c r="C142" s="234"/>
      <c r="D142" s="228" t="s">
        <v>156</v>
      </c>
      <c r="E142" s="235" t="s">
        <v>44</v>
      </c>
      <c r="F142" s="236" t="s">
        <v>302</v>
      </c>
      <c r="G142" s="234"/>
      <c r="H142" s="237">
        <v>336.85000000000002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156</v>
      </c>
      <c r="AU142" s="243" t="s">
        <v>21</v>
      </c>
      <c r="AV142" s="13" t="s">
        <v>21</v>
      </c>
      <c r="AW142" s="13" t="s">
        <v>42</v>
      </c>
      <c r="AX142" s="13" t="s">
        <v>89</v>
      </c>
      <c r="AY142" s="243" t="s">
        <v>142</v>
      </c>
    </row>
    <row r="143" s="2" customFormat="1" ht="24.15" customHeight="1">
      <c r="A143" s="41"/>
      <c r="B143" s="42"/>
      <c r="C143" s="215" t="s">
        <v>303</v>
      </c>
      <c r="D143" s="215" t="s">
        <v>145</v>
      </c>
      <c r="E143" s="216" t="s">
        <v>304</v>
      </c>
      <c r="F143" s="217" t="s">
        <v>305</v>
      </c>
      <c r="G143" s="218" t="s">
        <v>203</v>
      </c>
      <c r="H143" s="219">
        <v>0.78500000000000003</v>
      </c>
      <c r="I143" s="220"/>
      <c r="J143" s="221">
        <f>ROUND(I143*H143,2)</f>
        <v>0</v>
      </c>
      <c r="K143" s="217" t="s">
        <v>233</v>
      </c>
      <c r="L143" s="47"/>
      <c r="M143" s="222" t="s">
        <v>44</v>
      </c>
      <c r="N143" s="223" t="s">
        <v>53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161</v>
      </c>
      <c r="AT143" s="226" t="s">
        <v>145</v>
      </c>
      <c r="AU143" s="226" t="s">
        <v>21</v>
      </c>
      <c r="AY143" s="19" t="s">
        <v>142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89</v>
      </c>
      <c r="BK143" s="227">
        <f>ROUND(I143*H143,2)</f>
        <v>0</v>
      </c>
      <c r="BL143" s="19" t="s">
        <v>161</v>
      </c>
      <c r="BM143" s="226" t="s">
        <v>306</v>
      </c>
    </row>
    <row r="144" s="2" customFormat="1">
      <c r="A144" s="41"/>
      <c r="B144" s="42"/>
      <c r="C144" s="43"/>
      <c r="D144" s="250" t="s">
        <v>235</v>
      </c>
      <c r="E144" s="43"/>
      <c r="F144" s="251" t="s">
        <v>307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235</v>
      </c>
      <c r="AU144" s="19" t="s">
        <v>21</v>
      </c>
    </row>
    <row r="145" s="13" customFormat="1">
      <c r="A145" s="13"/>
      <c r="B145" s="233"/>
      <c r="C145" s="234"/>
      <c r="D145" s="228" t="s">
        <v>156</v>
      </c>
      <c r="E145" s="235" t="s">
        <v>44</v>
      </c>
      <c r="F145" s="236" t="s">
        <v>308</v>
      </c>
      <c r="G145" s="234"/>
      <c r="H145" s="237">
        <v>0.78500000000000003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156</v>
      </c>
      <c r="AU145" s="243" t="s">
        <v>21</v>
      </c>
      <c r="AV145" s="13" t="s">
        <v>21</v>
      </c>
      <c r="AW145" s="13" t="s">
        <v>42</v>
      </c>
      <c r="AX145" s="13" t="s">
        <v>82</v>
      </c>
      <c r="AY145" s="243" t="s">
        <v>142</v>
      </c>
    </row>
    <row r="146" s="14" customFormat="1">
      <c r="A146" s="14"/>
      <c r="B146" s="252"/>
      <c r="C146" s="253"/>
      <c r="D146" s="228" t="s">
        <v>156</v>
      </c>
      <c r="E146" s="254" t="s">
        <v>44</v>
      </c>
      <c r="F146" s="255" t="s">
        <v>248</v>
      </c>
      <c r="G146" s="253"/>
      <c r="H146" s="256">
        <v>0.78500000000000003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2" t="s">
        <v>156</v>
      </c>
      <c r="AU146" s="262" t="s">
        <v>21</v>
      </c>
      <c r="AV146" s="14" t="s">
        <v>161</v>
      </c>
      <c r="AW146" s="14" t="s">
        <v>42</v>
      </c>
      <c r="AX146" s="14" t="s">
        <v>89</v>
      </c>
      <c r="AY146" s="262" t="s">
        <v>142</v>
      </c>
    </row>
    <row r="147" s="2" customFormat="1" ht="24.15" customHeight="1">
      <c r="A147" s="41"/>
      <c r="B147" s="42"/>
      <c r="C147" s="215" t="s">
        <v>8</v>
      </c>
      <c r="D147" s="215" t="s">
        <v>145</v>
      </c>
      <c r="E147" s="216" t="s">
        <v>309</v>
      </c>
      <c r="F147" s="217" t="s">
        <v>310</v>
      </c>
      <c r="G147" s="218" t="s">
        <v>203</v>
      </c>
      <c r="H147" s="219">
        <v>996.68299999999999</v>
      </c>
      <c r="I147" s="220"/>
      <c r="J147" s="221">
        <f>ROUND(I147*H147,2)</f>
        <v>0</v>
      </c>
      <c r="K147" s="217" t="s">
        <v>233</v>
      </c>
      <c r="L147" s="47"/>
      <c r="M147" s="222" t="s">
        <v>44</v>
      </c>
      <c r="N147" s="223" t="s">
        <v>53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161</v>
      </c>
      <c r="AT147" s="226" t="s">
        <v>145</v>
      </c>
      <c r="AU147" s="226" t="s">
        <v>21</v>
      </c>
      <c r="AY147" s="19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161</v>
      </c>
      <c r="BM147" s="226" t="s">
        <v>311</v>
      </c>
    </row>
    <row r="148" s="2" customFormat="1">
      <c r="A148" s="41"/>
      <c r="B148" s="42"/>
      <c r="C148" s="43"/>
      <c r="D148" s="250" t="s">
        <v>235</v>
      </c>
      <c r="E148" s="43"/>
      <c r="F148" s="251" t="s">
        <v>312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235</v>
      </c>
      <c r="AU148" s="19" t="s">
        <v>21</v>
      </c>
    </row>
    <row r="149" s="13" customFormat="1">
      <c r="A149" s="13"/>
      <c r="B149" s="233"/>
      <c r="C149" s="234"/>
      <c r="D149" s="228" t="s">
        <v>156</v>
      </c>
      <c r="E149" s="235" t="s">
        <v>44</v>
      </c>
      <c r="F149" s="236" t="s">
        <v>313</v>
      </c>
      <c r="G149" s="234"/>
      <c r="H149" s="237">
        <v>1427.29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82</v>
      </c>
      <c r="AY149" s="243" t="s">
        <v>142</v>
      </c>
    </row>
    <row r="150" s="13" customFormat="1">
      <c r="A150" s="13"/>
      <c r="B150" s="233"/>
      <c r="C150" s="234"/>
      <c r="D150" s="228" t="s">
        <v>156</v>
      </c>
      <c r="E150" s="235" t="s">
        <v>44</v>
      </c>
      <c r="F150" s="236" t="s">
        <v>314</v>
      </c>
      <c r="G150" s="234"/>
      <c r="H150" s="237">
        <v>-368.89999999999998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156</v>
      </c>
      <c r="AU150" s="243" t="s">
        <v>21</v>
      </c>
      <c r="AV150" s="13" t="s">
        <v>21</v>
      </c>
      <c r="AW150" s="13" t="s">
        <v>42</v>
      </c>
      <c r="AX150" s="13" t="s">
        <v>82</v>
      </c>
      <c r="AY150" s="243" t="s">
        <v>142</v>
      </c>
    </row>
    <row r="151" s="13" customFormat="1">
      <c r="A151" s="13"/>
      <c r="B151" s="233"/>
      <c r="C151" s="234"/>
      <c r="D151" s="228" t="s">
        <v>156</v>
      </c>
      <c r="E151" s="235" t="s">
        <v>44</v>
      </c>
      <c r="F151" s="236" t="s">
        <v>315</v>
      </c>
      <c r="G151" s="234"/>
      <c r="H151" s="237">
        <v>199.80000000000001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156</v>
      </c>
      <c r="AU151" s="243" t="s">
        <v>21</v>
      </c>
      <c r="AV151" s="13" t="s">
        <v>21</v>
      </c>
      <c r="AW151" s="13" t="s">
        <v>42</v>
      </c>
      <c r="AX151" s="13" t="s">
        <v>82</v>
      </c>
      <c r="AY151" s="243" t="s">
        <v>142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316</v>
      </c>
      <c r="G152" s="234"/>
      <c r="H152" s="237">
        <v>-1.22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82</v>
      </c>
      <c r="AY152" s="243" t="s">
        <v>142</v>
      </c>
    </row>
    <row r="153" s="13" customFormat="1">
      <c r="A153" s="13"/>
      <c r="B153" s="233"/>
      <c r="C153" s="234"/>
      <c r="D153" s="228" t="s">
        <v>156</v>
      </c>
      <c r="E153" s="235" t="s">
        <v>44</v>
      </c>
      <c r="F153" s="236" t="s">
        <v>317</v>
      </c>
      <c r="G153" s="234"/>
      <c r="H153" s="237">
        <v>-11.116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156</v>
      </c>
      <c r="AU153" s="243" t="s">
        <v>21</v>
      </c>
      <c r="AV153" s="13" t="s">
        <v>21</v>
      </c>
      <c r="AW153" s="13" t="s">
        <v>42</v>
      </c>
      <c r="AX153" s="13" t="s">
        <v>82</v>
      </c>
      <c r="AY153" s="243" t="s">
        <v>142</v>
      </c>
    </row>
    <row r="154" s="15" customFormat="1">
      <c r="A154" s="15"/>
      <c r="B154" s="263"/>
      <c r="C154" s="264"/>
      <c r="D154" s="228" t="s">
        <v>156</v>
      </c>
      <c r="E154" s="265" t="s">
        <v>59</v>
      </c>
      <c r="F154" s="266" t="s">
        <v>318</v>
      </c>
      <c r="G154" s="264"/>
      <c r="H154" s="267">
        <v>1245.854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3" t="s">
        <v>156</v>
      </c>
      <c r="AU154" s="273" t="s">
        <v>21</v>
      </c>
      <c r="AV154" s="15" t="s">
        <v>157</v>
      </c>
      <c r="AW154" s="15" t="s">
        <v>42</v>
      </c>
      <c r="AX154" s="15" t="s">
        <v>82</v>
      </c>
      <c r="AY154" s="273" t="s">
        <v>142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319</v>
      </c>
      <c r="G155" s="234"/>
      <c r="H155" s="237">
        <v>996.68299999999999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2" customFormat="1" ht="33" customHeight="1">
      <c r="A156" s="41"/>
      <c r="B156" s="42"/>
      <c r="C156" s="215" t="s">
        <v>320</v>
      </c>
      <c r="D156" s="215" t="s">
        <v>145</v>
      </c>
      <c r="E156" s="216" t="s">
        <v>321</v>
      </c>
      <c r="F156" s="217" t="s">
        <v>322</v>
      </c>
      <c r="G156" s="218" t="s">
        <v>203</v>
      </c>
      <c r="H156" s="219">
        <v>124.58499999999999</v>
      </c>
      <c r="I156" s="220"/>
      <c r="J156" s="221">
        <f>ROUND(I156*H156,2)</f>
        <v>0</v>
      </c>
      <c r="K156" s="217" t="s">
        <v>233</v>
      </c>
      <c r="L156" s="47"/>
      <c r="M156" s="222" t="s">
        <v>44</v>
      </c>
      <c r="N156" s="223" t="s">
        <v>53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161</v>
      </c>
      <c r="AT156" s="226" t="s">
        <v>145</v>
      </c>
      <c r="AU156" s="226" t="s">
        <v>21</v>
      </c>
      <c r="AY156" s="19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89</v>
      </c>
      <c r="BK156" s="227">
        <f>ROUND(I156*H156,2)</f>
        <v>0</v>
      </c>
      <c r="BL156" s="19" t="s">
        <v>161</v>
      </c>
      <c r="BM156" s="226" t="s">
        <v>323</v>
      </c>
    </row>
    <row r="157" s="2" customFormat="1">
      <c r="A157" s="41"/>
      <c r="B157" s="42"/>
      <c r="C157" s="43"/>
      <c r="D157" s="250" t="s">
        <v>235</v>
      </c>
      <c r="E157" s="43"/>
      <c r="F157" s="251" t="s">
        <v>324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235</v>
      </c>
      <c r="AU157" s="19" t="s">
        <v>21</v>
      </c>
    </row>
    <row r="158" s="13" customFormat="1">
      <c r="A158" s="13"/>
      <c r="B158" s="233"/>
      <c r="C158" s="234"/>
      <c r="D158" s="228" t="s">
        <v>156</v>
      </c>
      <c r="E158" s="235" t="s">
        <v>44</v>
      </c>
      <c r="F158" s="236" t="s">
        <v>325</v>
      </c>
      <c r="G158" s="234"/>
      <c r="H158" s="237">
        <v>124.58499999999999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21</v>
      </c>
      <c r="AV158" s="13" t="s">
        <v>21</v>
      </c>
      <c r="AW158" s="13" t="s">
        <v>42</v>
      </c>
      <c r="AX158" s="13" t="s">
        <v>89</v>
      </c>
      <c r="AY158" s="243" t="s">
        <v>142</v>
      </c>
    </row>
    <row r="159" s="2" customFormat="1" ht="33" customHeight="1">
      <c r="A159" s="41"/>
      <c r="B159" s="42"/>
      <c r="C159" s="215" t="s">
        <v>326</v>
      </c>
      <c r="D159" s="215" t="s">
        <v>145</v>
      </c>
      <c r="E159" s="216" t="s">
        <v>327</v>
      </c>
      <c r="F159" s="217" t="s">
        <v>328</v>
      </c>
      <c r="G159" s="218" t="s">
        <v>203</v>
      </c>
      <c r="H159" s="219">
        <v>62.292999999999999</v>
      </c>
      <c r="I159" s="220"/>
      <c r="J159" s="221">
        <f>ROUND(I159*H159,2)</f>
        <v>0</v>
      </c>
      <c r="K159" s="217" t="s">
        <v>233</v>
      </c>
      <c r="L159" s="47"/>
      <c r="M159" s="222" t="s">
        <v>44</v>
      </c>
      <c r="N159" s="223" t="s">
        <v>53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161</v>
      </c>
      <c r="AT159" s="226" t="s">
        <v>145</v>
      </c>
      <c r="AU159" s="226" t="s">
        <v>21</v>
      </c>
      <c r="AY159" s="19" t="s">
        <v>142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89</v>
      </c>
      <c r="BK159" s="227">
        <f>ROUND(I159*H159,2)</f>
        <v>0</v>
      </c>
      <c r="BL159" s="19" t="s">
        <v>161</v>
      </c>
      <c r="BM159" s="226" t="s">
        <v>329</v>
      </c>
    </row>
    <row r="160" s="2" customFormat="1">
      <c r="A160" s="41"/>
      <c r="B160" s="42"/>
      <c r="C160" s="43"/>
      <c r="D160" s="250" t="s">
        <v>235</v>
      </c>
      <c r="E160" s="43"/>
      <c r="F160" s="251" t="s">
        <v>330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235</v>
      </c>
      <c r="AU160" s="19" t="s">
        <v>21</v>
      </c>
    </row>
    <row r="161" s="13" customFormat="1">
      <c r="A161" s="13"/>
      <c r="B161" s="233"/>
      <c r="C161" s="234"/>
      <c r="D161" s="228" t="s">
        <v>156</v>
      </c>
      <c r="E161" s="235" t="s">
        <v>44</v>
      </c>
      <c r="F161" s="236" t="s">
        <v>331</v>
      </c>
      <c r="G161" s="234"/>
      <c r="H161" s="237">
        <v>62.292999999999999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156</v>
      </c>
      <c r="AU161" s="243" t="s">
        <v>21</v>
      </c>
      <c r="AV161" s="13" t="s">
        <v>21</v>
      </c>
      <c r="AW161" s="13" t="s">
        <v>42</v>
      </c>
      <c r="AX161" s="13" t="s">
        <v>89</v>
      </c>
      <c r="AY161" s="243" t="s">
        <v>142</v>
      </c>
    </row>
    <row r="162" s="2" customFormat="1" ht="33" customHeight="1">
      <c r="A162" s="41"/>
      <c r="B162" s="42"/>
      <c r="C162" s="215" t="s">
        <v>332</v>
      </c>
      <c r="D162" s="215" t="s">
        <v>145</v>
      </c>
      <c r="E162" s="216" t="s">
        <v>333</v>
      </c>
      <c r="F162" s="217" t="s">
        <v>334</v>
      </c>
      <c r="G162" s="218" t="s">
        <v>203</v>
      </c>
      <c r="H162" s="219">
        <v>62.292999999999999</v>
      </c>
      <c r="I162" s="220"/>
      <c r="J162" s="221">
        <f>ROUND(I162*H162,2)</f>
        <v>0</v>
      </c>
      <c r="K162" s="217" t="s">
        <v>233</v>
      </c>
      <c r="L162" s="47"/>
      <c r="M162" s="222" t="s">
        <v>44</v>
      </c>
      <c r="N162" s="223" t="s">
        <v>53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161</v>
      </c>
      <c r="AT162" s="226" t="s">
        <v>145</v>
      </c>
      <c r="AU162" s="226" t="s">
        <v>21</v>
      </c>
      <c r="AY162" s="19" t="s">
        <v>142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89</v>
      </c>
      <c r="BK162" s="227">
        <f>ROUND(I162*H162,2)</f>
        <v>0</v>
      </c>
      <c r="BL162" s="19" t="s">
        <v>161</v>
      </c>
      <c r="BM162" s="226" t="s">
        <v>335</v>
      </c>
    </row>
    <row r="163" s="2" customFormat="1">
      <c r="A163" s="41"/>
      <c r="B163" s="42"/>
      <c r="C163" s="43"/>
      <c r="D163" s="250" t="s">
        <v>235</v>
      </c>
      <c r="E163" s="43"/>
      <c r="F163" s="251" t="s">
        <v>336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235</v>
      </c>
      <c r="AU163" s="19" t="s">
        <v>21</v>
      </c>
    </row>
    <row r="164" s="13" customFormat="1">
      <c r="A164" s="13"/>
      <c r="B164" s="233"/>
      <c r="C164" s="234"/>
      <c r="D164" s="228" t="s">
        <v>156</v>
      </c>
      <c r="E164" s="235" t="s">
        <v>44</v>
      </c>
      <c r="F164" s="236" t="s">
        <v>337</v>
      </c>
      <c r="G164" s="234"/>
      <c r="H164" s="237">
        <v>62.292999999999999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21</v>
      </c>
      <c r="AV164" s="13" t="s">
        <v>21</v>
      </c>
      <c r="AW164" s="13" t="s">
        <v>42</v>
      </c>
      <c r="AX164" s="13" t="s">
        <v>89</v>
      </c>
      <c r="AY164" s="243" t="s">
        <v>142</v>
      </c>
    </row>
    <row r="165" s="2" customFormat="1" ht="24.15" customHeight="1">
      <c r="A165" s="41"/>
      <c r="B165" s="42"/>
      <c r="C165" s="215" t="s">
        <v>338</v>
      </c>
      <c r="D165" s="215" t="s">
        <v>145</v>
      </c>
      <c r="E165" s="216" t="s">
        <v>339</v>
      </c>
      <c r="F165" s="217" t="s">
        <v>340</v>
      </c>
      <c r="G165" s="218" t="s">
        <v>203</v>
      </c>
      <c r="H165" s="219">
        <v>24.75</v>
      </c>
      <c r="I165" s="220"/>
      <c r="J165" s="221">
        <f>ROUND(I165*H165,2)</f>
        <v>0</v>
      </c>
      <c r="K165" s="217" t="s">
        <v>233</v>
      </c>
      <c r="L165" s="47"/>
      <c r="M165" s="222" t="s">
        <v>44</v>
      </c>
      <c r="N165" s="223" t="s">
        <v>53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161</v>
      </c>
      <c r="AT165" s="226" t="s">
        <v>145</v>
      </c>
      <c r="AU165" s="226" t="s">
        <v>21</v>
      </c>
      <c r="AY165" s="19" t="s">
        <v>142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89</v>
      </c>
      <c r="BK165" s="227">
        <f>ROUND(I165*H165,2)</f>
        <v>0</v>
      </c>
      <c r="BL165" s="19" t="s">
        <v>161</v>
      </c>
      <c r="BM165" s="226" t="s">
        <v>341</v>
      </c>
    </row>
    <row r="166" s="2" customFormat="1">
      <c r="A166" s="41"/>
      <c r="B166" s="42"/>
      <c r="C166" s="43"/>
      <c r="D166" s="250" t="s">
        <v>235</v>
      </c>
      <c r="E166" s="43"/>
      <c r="F166" s="251" t="s">
        <v>342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235</v>
      </c>
      <c r="AU166" s="19" t="s">
        <v>21</v>
      </c>
    </row>
    <row r="167" s="13" customFormat="1">
      <c r="A167" s="13"/>
      <c r="B167" s="233"/>
      <c r="C167" s="234"/>
      <c r="D167" s="228" t="s">
        <v>156</v>
      </c>
      <c r="E167" s="235" t="s">
        <v>44</v>
      </c>
      <c r="F167" s="236" t="s">
        <v>343</v>
      </c>
      <c r="G167" s="234"/>
      <c r="H167" s="237">
        <v>24.75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156</v>
      </c>
      <c r="AU167" s="243" t="s">
        <v>21</v>
      </c>
      <c r="AV167" s="13" t="s">
        <v>21</v>
      </c>
      <c r="AW167" s="13" t="s">
        <v>42</v>
      </c>
      <c r="AX167" s="13" t="s">
        <v>89</v>
      </c>
      <c r="AY167" s="243" t="s">
        <v>142</v>
      </c>
    </row>
    <row r="168" s="2" customFormat="1" ht="33" customHeight="1">
      <c r="A168" s="41"/>
      <c r="B168" s="42"/>
      <c r="C168" s="215" t="s">
        <v>344</v>
      </c>
      <c r="D168" s="215" t="s">
        <v>145</v>
      </c>
      <c r="E168" s="216" t="s">
        <v>345</v>
      </c>
      <c r="F168" s="217" t="s">
        <v>346</v>
      </c>
      <c r="G168" s="218" t="s">
        <v>265</v>
      </c>
      <c r="H168" s="219">
        <v>12</v>
      </c>
      <c r="I168" s="220"/>
      <c r="J168" s="221">
        <f>ROUND(I168*H168,2)</f>
        <v>0</v>
      </c>
      <c r="K168" s="217" t="s">
        <v>233</v>
      </c>
      <c r="L168" s="47"/>
      <c r="M168" s="222" t="s">
        <v>44</v>
      </c>
      <c r="N168" s="223" t="s">
        <v>53</v>
      </c>
      <c r="O168" s="87"/>
      <c r="P168" s="224">
        <f>O168*H168</f>
        <v>0</v>
      </c>
      <c r="Q168" s="224">
        <v>0.001</v>
      </c>
      <c r="R168" s="224">
        <f>Q168*H168</f>
        <v>0.012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161</v>
      </c>
      <c r="AT168" s="226" t="s">
        <v>145</v>
      </c>
      <c r="AU168" s="226" t="s">
        <v>21</v>
      </c>
      <c r="AY168" s="19" t="s">
        <v>142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89</v>
      </c>
      <c r="BK168" s="227">
        <f>ROUND(I168*H168,2)</f>
        <v>0</v>
      </c>
      <c r="BL168" s="19" t="s">
        <v>161</v>
      </c>
      <c r="BM168" s="226" t="s">
        <v>347</v>
      </c>
    </row>
    <row r="169" s="2" customFormat="1">
      <c r="A169" s="41"/>
      <c r="B169" s="42"/>
      <c r="C169" s="43"/>
      <c r="D169" s="250" t="s">
        <v>235</v>
      </c>
      <c r="E169" s="43"/>
      <c r="F169" s="251" t="s">
        <v>348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235</v>
      </c>
      <c r="AU169" s="19" t="s">
        <v>21</v>
      </c>
    </row>
    <row r="170" s="13" customFormat="1">
      <c r="A170" s="13"/>
      <c r="B170" s="233"/>
      <c r="C170" s="234"/>
      <c r="D170" s="228" t="s">
        <v>156</v>
      </c>
      <c r="E170" s="235" t="s">
        <v>44</v>
      </c>
      <c r="F170" s="236" t="s">
        <v>291</v>
      </c>
      <c r="G170" s="234"/>
      <c r="H170" s="237">
        <v>12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156</v>
      </c>
      <c r="AU170" s="243" t="s">
        <v>21</v>
      </c>
      <c r="AV170" s="13" t="s">
        <v>21</v>
      </c>
      <c r="AW170" s="13" t="s">
        <v>42</v>
      </c>
      <c r="AX170" s="13" t="s">
        <v>89</v>
      </c>
      <c r="AY170" s="243" t="s">
        <v>142</v>
      </c>
    </row>
    <row r="171" s="2" customFormat="1" ht="16.5" customHeight="1">
      <c r="A171" s="41"/>
      <c r="B171" s="42"/>
      <c r="C171" s="274" t="s">
        <v>7</v>
      </c>
      <c r="D171" s="274" t="s">
        <v>349</v>
      </c>
      <c r="E171" s="275" t="s">
        <v>350</v>
      </c>
      <c r="F171" s="276" t="s">
        <v>351</v>
      </c>
      <c r="G171" s="277" t="s">
        <v>265</v>
      </c>
      <c r="H171" s="278">
        <v>12.119999999999999</v>
      </c>
      <c r="I171" s="279"/>
      <c r="J171" s="280">
        <f>ROUND(I171*H171,2)</f>
        <v>0</v>
      </c>
      <c r="K171" s="276" t="s">
        <v>44</v>
      </c>
      <c r="L171" s="281"/>
      <c r="M171" s="282" t="s">
        <v>44</v>
      </c>
      <c r="N171" s="283" t="s">
        <v>53</v>
      </c>
      <c r="O171" s="87"/>
      <c r="P171" s="224">
        <f>O171*H171</f>
        <v>0</v>
      </c>
      <c r="Q171" s="224">
        <v>0.12777</v>
      </c>
      <c r="R171" s="224">
        <f>Q171*H171</f>
        <v>1.5485723999999999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178</v>
      </c>
      <c r="AT171" s="226" t="s">
        <v>349</v>
      </c>
      <c r="AU171" s="226" t="s">
        <v>21</v>
      </c>
      <c r="AY171" s="19" t="s">
        <v>142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89</v>
      </c>
      <c r="BK171" s="227">
        <f>ROUND(I171*H171,2)</f>
        <v>0</v>
      </c>
      <c r="BL171" s="19" t="s">
        <v>161</v>
      </c>
      <c r="BM171" s="226" t="s">
        <v>352</v>
      </c>
    </row>
    <row r="172" s="13" customFormat="1">
      <c r="A172" s="13"/>
      <c r="B172" s="233"/>
      <c r="C172" s="234"/>
      <c r="D172" s="228" t="s">
        <v>156</v>
      </c>
      <c r="E172" s="235" t="s">
        <v>44</v>
      </c>
      <c r="F172" s="236" t="s">
        <v>353</v>
      </c>
      <c r="G172" s="234"/>
      <c r="H172" s="237">
        <v>12.119999999999999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156</v>
      </c>
      <c r="AU172" s="243" t="s">
        <v>21</v>
      </c>
      <c r="AV172" s="13" t="s">
        <v>21</v>
      </c>
      <c r="AW172" s="13" t="s">
        <v>42</v>
      </c>
      <c r="AX172" s="13" t="s">
        <v>89</v>
      </c>
      <c r="AY172" s="243" t="s">
        <v>142</v>
      </c>
    </row>
    <row r="173" s="2" customFormat="1" ht="33" customHeight="1">
      <c r="A173" s="41"/>
      <c r="B173" s="42"/>
      <c r="C173" s="215" t="s">
        <v>354</v>
      </c>
      <c r="D173" s="215" t="s">
        <v>145</v>
      </c>
      <c r="E173" s="216" t="s">
        <v>355</v>
      </c>
      <c r="F173" s="217" t="s">
        <v>356</v>
      </c>
      <c r="G173" s="218" t="s">
        <v>265</v>
      </c>
      <c r="H173" s="219">
        <v>22</v>
      </c>
      <c r="I173" s="220"/>
      <c r="J173" s="221">
        <f>ROUND(I173*H173,2)</f>
        <v>0</v>
      </c>
      <c r="K173" s="217" t="s">
        <v>233</v>
      </c>
      <c r="L173" s="47"/>
      <c r="M173" s="222" t="s">
        <v>44</v>
      </c>
      <c r="N173" s="223" t="s">
        <v>53</v>
      </c>
      <c r="O173" s="87"/>
      <c r="P173" s="224">
        <f>O173*H173</f>
        <v>0</v>
      </c>
      <c r="Q173" s="224">
        <v>0.001</v>
      </c>
      <c r="R173" s="224">
        <f>Q173*H173</f>
        <v>0.021999999999999999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161</v>
      </c>
      <c r="AT173" s="226" t="s">
        <v>145</v>
      </c>
      <c r="AU173" s="226" t="s">
        <v>21</v>
      </c>
      <c r="AY173" s="19" t="s">
        <v>142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89</v>
      </c>
      <c r="BK173" s="227">
        <f>ROUND(I173*H173,2)</f>
        <v>0</v>
      </c>
      <c r="BL173" s="19" t="s">
        <v>161</v>
      </c>
      <c r="BM173" s="226" t="s">
        <v>357</v>
      </c>
    </row>
    <row r="174" s="2" customFormat="1">
      <c r="A174" s="41"/>
      <c r="B174" s="42"/>
      <c r="C174" s="43"/>
      <c r="D174" s="250" t="s">
        <v>235</v>
      </c>
      <c r="E174" s="43"/>
      <c r="F174" s="251" t="s">
        <v>358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235</v>
      </c>
      <c r="AU174" s="19" t="s">
        <v>21</v>
      </c>
    </row>
    <row r="175" s="13" customFormat="1">
      <c r="A175" s="13"/>
      <c r="B175" s="233"/>
      <c r="C175" s="234"/>
      <c r="D175" s="228" t="s">
        <v>156</v>
      </c>
      <c r="E175" s="235" t="s">
        <v>44</v>
      </c>
      <c r="F175" s="236" t="s">
        <v>354</v>
      </c>
      <c r="G175" s="234"/>
      <c r="H175" s="237">
        <v>22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21</v>
      </c>
      <c r="AV175" s="13" t="s">
        <v>21</v>
      </c>
      <c r="AW175" s="13" t="s">
        <v>42</v>
      </c>
      <c r="AX175" s="13" t="s">
        <v>89</v>
      </c>
      <c r="AY175" s="243" t="s">
        <v>142</v>
      </c>
    </row>
    <row r="176" s="2" customFormat="1" ht="16.5" customHeight="1">
      <c r="A176" s="41"/>
      <c r="B176" s="42"/>
      <c r="C176" s="274" t="s">
        <v>359</v>
      </c>
      <c r="D176" s="274" t="s">
        <v>349</v>
      </c>
      <c r="E176" s="275" t="s">
        <v>350</v>
      </c>
      <c r="F176" s="276" t="s">
        <v>351</v>
      </c>
      <c r="G176" s="277" t="s">
        <v>265</v>
      </c>
      <c r="H176" s="278">
        <v>22.219999999999999</v>
      </c>
      <c r="I176" s="279"/>
      <c r="J176" s="280">
        <f>ROUND(I176*H176,2)</f>
        <v>0</v>
      </c>
      <c r="K176" s="276" t="s">
        <v>44</v>
      </c>
      <c r="L176" s="281"/>
      <c r="M176" s="282" t="s">
        <v>44</v>
      </c>
      <c r="N176" s="283" t="s">
        <v>53</v>
      </c>
      <c r="O176" s="87"/>
      <c r="P176" s="224">
        <f>O176*H176</f>
        <v>0</v>
      </c>
      <c r="Q176" s="224">
        <v>0.12777</v>
      </c>
      <c r="R176" s="224">
        <f>Q176*H176</f>
        <v>2.8390493999999999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178</v>
      </c>
      <c r="AT176" s="226" t="s">
        <v>349</v>
      </c>
      <c r="AU176" s="226" t="s">
        <v>21</v>
      </c>
      <c r="AY176" s="19" t="s">
        <v>142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89</v>
      </c>
      <c r="BK176" s="227">
        <f>ROUND(I176*H176,2)</f>
        <v>0</v>
      </c>
      <c r="BL176" s="19" t="s">
        <v>161</v>
      </c>
      <c r="BM176" s="226" t="s">
        <v>360</v>
      </c>
    </row>
    <row r="177" s="13" customFormat="1">
      <c r="A177" s="13"/>
      <c r="B177" s="233"/>
      <c r="C177" s="234"/>
      <c r="D177" s="228" t="s">
        <v>156</v>
      </c>
      <c r="E177" s="235" t="s">
        <v>44</v>
      </c>
      <c r="F177" s="236" t="s">
        <v>361</v>
      </c>
      <c r="G177" s="234"/>
      <c r="H177" s="237">
        <v>22.219999999999999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21</v>
      </c>
      <c r="AV177" s="13" t="s">
        <v>21</v>
      </c>
      <c r="AW177" s="13" t="s">
        <v>42</v>
      </c>
      <c r="AX177" s="13" t="s">
        <v>89</v>
      </c>
      <c r="AY177" s="243" t="s">
        <v>142</v>
      </c>
    </row>
    <row r="178" s="2" customFormat="1" ht="21.75" customHeight="1">
      <c r="A178" s="41"/>
      <c r="B178" s="42"/>
      <c r="C178" s="215" t="s">
        <v>362</v>
      </c>
      <c r="D178" s="215" t="s">
        <v>145</v>
      </c>
      <c r="E178" s="216" t="s">
        <v>363</v>
      </c>
      <c r="F178" s="217" t="s">
        <v>364</v>
      </c>
      <c r="G178" s="218" t="s">
        <v>199</v>
      </c>
      <c r="H178" s="219">
        <v>444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0.00084000000000000003</v>
      </c>
      <c r="R178" s="224">
        <f>Q178*H178</f>
        <v>0.37296000000000001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365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366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367</v>
      </c>
      <c r="G180" s="234"/>
      <c r="H180" s="237">
        <v>444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89</v>
      </c>
      <c r="AY180" s="243" t="s">
        <v>142</v>
      </c>
    </row>
    <row r="181" s="2" customFormat="1" ht="24.15" customHeight="1">
      <c r="A181" s="41"/>
      <c r="B181" s="42"/>
      <c r="C181" s="215" t="s">
        <v>368</v>
      </c>
      <c r="D181" s="215" t="s">
        <v>145</v>
      </c>
      <c r="E181" s="216" t="s">
        <v>369</v>
      </c>
      <c r="F181" s="217" t="s">
        <v>370</v>
      </c>
      <c r="G181" s="218" t="s">
        <v>199</v>
      </c>
      <c r="H181" s="219">
        <v>2823</v>
      </c>
      <c r="I181" s="220"/>
      <c r="J181" s="221">
        <f>ROUND(I181*H181,2)</f>
        <v>0</v>
      </c>
      <c r="K181" s="217" t="s">
        <v>233</v>
      </c>
      <c r="L181" s="47"/>
      <c r="M181" s="222" t="s">
        <v>44</v>
      </c>
      <c r="N181" s="223" t="s">
        <v>53</v>
      </c>
      <c r="O181" s="87"/>
      <c r="P181" s="224">
        <f>O181*H181</f>
        <v>0</v>
      </c>
      <c r="Q181" s="224">
        <v>0.00084999999999999995</v>
      </c>
      <c r="R181" s="224">
        <f>Q181*H181</f>
        <v>2.3995500000000001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161</v>
      </c>
      <c r="AT181" s="226" t="s">
        <v>145</v>
      </c>
      <c r="AU181" s="226" t="s">
        <v>21</v>
      </c>
      <c r="AY181" s="19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89</v>
      </c>
      <c r="BK181" s="227">
        <f>ROUND(I181*H181,2)</f>
        <v>0</v>
      </c>
      <c r="BL181" s="19" t="s">
        <v>161</v>
      </c>
      <c r="BM181" s="226" t="s">
        <v>371</v>
      </c>
    </row>
    <row r="182" s="2" customFormat="1">
      <c r="A182" s="41"/>
      <c r="B182" s="42"/>
      <c r="C182" s="43"/>
      <c r="D182" s="250" t="s">
        <v>235</v>
      </c>
      <c r="E182" s="43"/>
      <c r="F182" s="251" t="s">
        <v>372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235</v>
      </c>
      <c r="AU182" s="19" t="s">
        <v>21</v>
      </c>
    </row>
    <row r="183" s="13" customFormat="1">
      <c r="A183" s="13"/>
      <c r="B183" s="233"/>
      <c r="C183" s="234"/>
      <c r="D183" s="228" t="s">
        <v>156</v>
      </c>
      <c r="E183" s="235" t="s">
        <v>44</v>
      </c>
      <c r="F183" s="236" t="s">
        <v>373</v>
      </c>
      <c r="G183" s="234"/>
      <c r="H183" s="237">
        <v>2823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21</v>
      </c>
      <c r="AV183" s="13" t="s">
        <v>21</v>
      </c>
      <c r="AW183" s="13" t="s">
        <v>42</v>
      </c>
      <c r="AX183" s="13" t="s">
        <v>89</v>
      </c>
      <c r="AY183" s="243" t="s">
        <v>142</v>
      </c>
    </row>
    <row r="184" s="2" customFormat="1" ht="24.15" customHeight="1">
      <c r="A184" s="41"/>
      <c r="B184" s="42"/>
      <c r="C184" s="215" t="s">
        <v>374</v>
      </c>
      <c r="D184" s="215" t="s">
        <v>145</v>
      </c>
      <c r="E184" s="216" t="s">
        <v>375</v>
      </c>
      <c r="F184" s="217" t="s">
        <v>376</v>
      </c>
      <c r="G184" s="218" t="s">
        <v>199</v>
      </c>
      <c r="H184" s="219">
        <v>444</v>
      </c>
      <c r="I184" s="220"/>
      <c r="J184" s="221">
        <f>ROUND(I184*H184,2)</f>
        <v>0</v>
      </c>
      <c r="K184" s="217" t="s">
        <v>233</v>
      </c>
      <c r="L184" s="47"/>
      <c r="M184" s="222" t="s">
        <v>44</v>
      </c>
      <c r="N184" s="223" t="s">
        <v>53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161</v>
      </c>
      <c r="AT184" s="226" t="s">
        <v>145</v>
      </c>
      <c r="AU184" s="226" t="s">
        <v>21</v>
      </c>
      <c r="AY184" s="19" t="s">
        <v>142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89</v>
      </c>
      <c r="BK184" s="227">
        <f>ROUND(I184*H184,2)</f>
        <v>0</v>
      </c>
      <c r="BL184" s="19" t="s">
        <v>161</v>
      </c>
      <c r="BM184" s="226" t="s">
        <v>377</v>
      </c>
    </row>
    <row r="185" s="2" customFormat="1">
      <c r="A185" s="41"/>
      <c r="B185" s="42"/>
      <c r="C185" s="43"/>
      <c r="D185" s="250" t="s">
        <v>235</v>
      </c>
      <c r="E185" s="43"/>
      <c r="F185" s="251" t="s">
        <v>378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235</v>
      </c>
      <c r="AU185" s="19" t="s">
        <v>21</v>
      </c>
    </row>
    <row r="186" s="13" customFormat="1">
      <c r="A186" s="13"/>
      <c r="B186" s="233"/>
      <c r="C186" s="234"/>
      <c r="D186" s="228" t="s">
        <v>156</v>
      </c>
      <c r="E186" s="235" t="s">
        <v>44</v>
      </c>
      <c r="F186" s="236" t="s">
        <v>367</v>
      </c>
      <c r="G186" s="234"/>
      <c r="H186" s="237">
        <v>444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21</v>
      </c>
      <c r="AV186" s="13" t="s">
        <v>21</v>
      </c>
      <c r="AW186" s="13" t="s">
        <v>42</v>
      </c>
      <c r="AX186" s="13" t="s">
        <v>89</v>
      </c>
      <c r="AY186" s="243" t="s">
        <v>142</v>
      </c>
    </row>
    <row r="187" s="2" customFormat="1" ht="24.15" customHeight="1">
      <c r="A187" s="41"/>
      <c r="B187" s="42"/>
      <c r="C187" s="215" t="s">
        <v>379</v>
      </c>
      <c r="D187" s="215" t="s">
        <v>145</v>
      </c>
      <c r="E187" s="216" t="s">
        <v>380</v>
      </c>
      <c r="F187" s="217" t="s">
        <v>381</v>
      </c>
      <c r="G187" s="218" t="s">
        <v>199</v>
      </c>
      <c r="H187" s="219">
        <v>2823</v>
      </c>
      <c r="I187" s="220"/>
      <c r="J187" s="221">
        <f>ROUND(I187*H187,2)</f>
        <v>0</v>
      </c>
      <c r="K187" s="217" t="s">
        <v>233</v>
      </c>
      <c r="L187" s="47"/>
      <c r="M187" s="222" t="s">
        <v>44</v>
      </c>
      <c r="N187" s="223" t="s">
        <v>53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161</v>
      </c>
      <c r="AT187" s="226" t="s">
        <v>145</v>
      </c>
      <c r="AU187" s="226" t="s">
        <v>21</v>
      </c>
      <c r="AY187" s="19" t="s">
        <v>142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89</v>
      </c>
      <c r="BK187" s="227">
        <f>ROUND(I187*H187,2)</f>
        <v>0</v>
      </c>
      <c r="BL187" s="19" t="s">
        <v>161</v>
      </c>
      <c r="BM187" s="226" t="s">
        <v>382</v>
      </c>
    </row>
    <row r="188" s="2" customFormat="1">
      <c r="A188" s="41"/>
      <c r="B188" s="42"/>
      <c r="C188" s="43"/>
      <c r="D188" s="250" t="s">
        <v>235</v>
      </c>
      <c r="E188" s="43"/>
      <c r="F188" s="251" t="s">
        <v>383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235</v>
      </c>
      <c r="AU188" s="19" t="s">
        <v>21</v>
      </c>
    </row>
    <row r="189" s="13" customFormat="1">
      <c r="A189" s="13"/>
      <c r="B189" s="233"/>
      <c r="C189" s="234"/>
      <c r="D189" s="228" t="s">
        <v>156</v>
      </c>
      <c r="E189" s="235" t="s">
        <v>44</v>
      </c>
      <c r="F189" s="236" t="s">
        <v>373</v>
      </c>
      <c r="G189" s="234"/>
      <c r="H189" s="237">
        <v>2823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21</v>
      </c>
      <c r="AV189" s="13" t="s">
        <v>21</v>
      </c>
      <c r="AW189" s="13" t="s">
        <v>42</v>
      </c>
      <c r="AX189" s="13" t="s">
        <v>89</v>
      </c>
      <c r="AY189" s="243" t="s">
        <v>142</v>
      </c>
    </row>
    <row r="190" s="2" customFormat="1" ht="37.8" customHeight="1">
      <c r="A190" s="41"/>
      <c r="B190" s="42"/>
      <c r="C190" s="215" t="s">
        <v>384</v>
      </c>
      <c r="D190" s="215" t="s">
        <v>145</v>
      </c>
      <c r="E190" s="216" t="s">
        <v>385</v>
      </c>
      <c r="F190" s="217" t="s">
        <v>386</v>
      </c>
      <c r="G190" s="218" t="s">
        <v>203</v>
      </c>
      <c r="H190" s="219">
        <v>537.95000000000005</v>
      </c>
      <c r="I190" s="220"/>
      <c r="J190" s="221">
        <f>ROUND(I190*H190,2)</f>
        <v>0</v>
      </c>
      <c r="K190" s="217" t="s">
        <v>233</v>
      </c>
      <c r="L190" s="47"/>
      <c r="M190" s="222" t="s">
        <v>44</v>
      </c>
      <c r="N190" s="223" t="s">
        <v>53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161</v>
      </c>
      <c r="AT190" s="226" t="s">
        <v>145</v>
      </c>
      <c r="AU190" s="226" t="s">
        <v>21</v>
      </c>
      <c r="AY190" s="19" t="s">
        <v>142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89</v>
      </c>
      <c r="BK190" s="227">
        <f>ROUND(I190*H190,2)</f>
        <v>0</v>
      </c>
      <c r="BL190" s="19" t="s">
        <v>161</v>
      </c>
      <c r="BM190" s="226" t="s">
        <v>387</v>
      </c>
    </row>
    <row r="191" s="2" customFormat="1">
      <c r="A191" s="41"/>
      <c r="B191" s="42"/>
      <c r="C191" s="43"/>
      <c r="D191" s="250" t="s">
        <v>235</v>
      </c>
      <c r="E191" s="43"/>
      <c r="F191" s="251" t="s">
        <v>388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19" t="s">
        <v>235</v>
      </c>
      <c r="AU191" s="19" t="s">
        <v>21</v>
      </c>
    </row>
    <row r="192" s="13" customFormat="1">
      <c r="A192" s="13"/>
      <c r="B192" s="233"/>
      <c r="C192" s="234"/>
      <c r="D192" s="228" t="s">
        <v>156</v>
      </c>
      <c r="E192" s="235" t="s">
        <v>44</v>
      </c>
      <c r="F192" s="236" t="s">
        <v>389</v>
      </c>
      <c r="G192" s="234"/>
      <c r="H192" s="237">
        <v>537.95000000000005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156</v>
      </c>
      <c r="AU192" s="243" t="s">
        <v>21</v>
      </c>
      <c r="AV192" s="13" t="s">
        <v>21</v>
      </c>
      <c r="AW192" s="13" t="s">
        <v>42</v>
      </c>
      <c r="AX192" s="13" t="s">
        <v>89</v>
      </c>
      <c r="AY192" s="243" t="s">
        <v>142</v>
      </c>
    </row>
    <row r="193" s="2" customFormat="1" ht="37.8" customHeight="1">
      <c r="A193" s="41"/>
      <c r="B193" s="42"/>
      <c r="C193" s="215" t="s">
        <v>390</v>
      </c>
      <c r="D193" s="215" t="s">
        <v>145</v>
      </c>
      <c r="E193" s="216" t="s">
        <v>391</v>
      </c>
      <c r="F193" s="217" t="s">
        <v>392</v>
      </c>
      <c r="G193" s="218" t="s">
        <v>203</v>
      </c>
      <c r="H193" s="219">
        <v>976.87900000000002</v>
      </c>
      <c r="I193" s="220"/>
      <c r="J193" s="221">
        <f>ROUND(I193*H193,2)</f>
        <v>0</v>
      </c>
      <c r="K193" s="217" t="s">
        <v>233</v>
      </c>
      <c r="L193" s="47"/>
      <c r="M193" s="222" t="s">
        <v>44</v>
      </c>
      <c r="N193" s="223" t="s">
        <v>53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161</v>
      </c>
      <c r="AT193" s="226" t="s">
        <v>145</v>
      </c>
      <c r="AU193" s="226" t="s">
        <v>21</v>
      </c>
      <c r="AY193" s="19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89</v>
      </c>
      <c r="BK193" s="227">
        <f>ROUND(I193*H193,2)</f>
        <v>0</v>
      </c>
      <c r="BL193" s="19" t="s">
        <v>161</v>
      </c>
      <c r="BM193" s="226" t="s">
        <v>393</v>
      </c>
    </row>
    <row r="194" s="2" customFormat="1">
      <c r="A194" s="41"/>
      <c r="B194" s="42"/>
      <c r="C194" s="43"/>
      <c r="D194" s="250" t="s">
        <v>235</v>
      </c>
      <c r="E194" s="43"/>
      <c r="F194" s="251" t="s">
        <v>394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235</v>
      </c>
      <c r="AU194" s="19" t="s">
        <v>21</v>
      </c>
    </row>
    <row r="195" s="13" customFormat="1">
      <c r="A195" s="13"/>
      <c r="B195" s="233"/>
      <c r="C195" s="234"/>
      <c r="D195" s="228" t="s">
        <v>156</v>
      </c>
      <c r="E195" s="235" t="s">
        <v>44</v>
      </c>
      <c r="F195" s="236" t="s">
        <v>395</v>
      </c>
      <c r="G195" s="234"/>
      <c r="H195" s="237">
        <v>976.87900000000002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21</v>
      </c>
      <c r="AV195" s="13" t="s">
        <v>21</v>
      </c>
      <c r="AW195" s="13" t="s">
        <v>42</v>
      </c>
      <c r="AX195" s="13" t="s">
        <v>89</v>
      </c>
      <c r="AY195" s="243" t="s">
        <v>142</v>
      </c>
    </row>
    <row r="196" s="2" customFormat="1" ht="24.15" customHeight="1">
      <c r="A196" s="41"/>
      <c r="B196" s="42"/>
      <c r="C196" s="215" t="s">
        <v>396</v>
      </c>
      <c r="D196" s="215" t="s">
        <v>145</v>
      </c>
      <c r="E196" s="216" t="s">
        <v>397</v>
      </c>
      <c r="F196" s="217" t="s">
        <v>398</v>
      </c>
      <c r="G196" s="218" t="s">
        <v>203</v>
      </c>
      <c r="H196" s="219">
        <v>268.97500000000002</v>
      </c>
      <c r="I196" s="220"/>
      <c r="J196" s="221">
        <f>ROUND(I196*H196,2)</f>
        <v>0</v>
      </c>
      <c r="K196" s="217" t="s">
        <v>233</v>
      </c>
      <c r="L196" s="47"/>
      <c r="M196" s="222" t="s">
        <v>44</v>
      </c>
      <c r="N196" s="223" t="s">
        <v>53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161</v>
      </c>
      <c r="AT196" s="226" t="s">
        <v>145</v>
      </c>
      <c r="AU196" s="226" t="s">
        <v>21</v>
      </c>
      <c r="AY196" s="19" t="s">
        <v>142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89</v>
      </c>
      <c r="BK196" s="227">
        <f>ROUND(I196*H196,2)</f>
        <v>0</v>
      </c>
      <c r="BL196" s="19" t="s">
        <v>161</v>
      </c>
      <c r="BM196" s="226" t="s">
        <v>399</v>
      </c>
    </row>
    <row r="197" s="2" customFormat="1">
      <c r="A197" s="41"/>
      <c r="B197" s="42"/>
      <c r="C197" s="43"/>
      <c r="D197" s="250" t="s">
        <v>235</v>
      </c>
      <c r="E197" s="43"/>
      <c r="F197" s="251" t="s">
        <v>400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235</v>
      </c>
      <c r="AU197" s="19" t="s">
        <v>21</v>
      </c>
    </row>
    <row r="198" s="13" customFormat="1">
      <c r="A198" s="13"/>
      <c r="B198" s="233"/>
      <c r="C198" s="234"/>
      <c r="D198" s="228" t="s">
        <v>156</v>
      </c>
      <c r="E198" s="235" t="s">
        <v>44</v>
      </c>
      <c r="F198" s="236" t="s">
        <v>401</v>
      </c>
      <c r="G198" s="234"/>
      <c r="H198" s="237">
        <v>268.97500000000002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21</v>
      </c>
      <c r="AV198" s="13" t="s">
        <v>21</v>
      </c>
      <c r="AW198" s="13" t="s">
        <v>42</v>
      </c>
      <c r="AX198" s="13" t="s">
        <v>89</v>
      </c>
      <c r="AY198" s="243" t="s">
        <v>142</v>
      </c>
    </row>
    <row r="199" s="2" customFormat="1" ht="24.15" customHeight="1">
      <c r="A199" s="41"/>
      <c r="B199" s="42"/>
      <c r="C199" s="215" t="s">
        <v>402</v>
      </c>
      <c r="D199" s="215" t="s">
        <v>145</v>
      </c>
      <c r="E199" s="216" t="s">
        <v>403</v>
      </c>
      <c r="F199" s="217" t="s">
        <v>404</v>
      </c>
      <c r="G199" s="218" t="s">
        <v>405</v>
      </c>
      <c r="H199" s="219">
        <v>1953.758</v>
      </c>
      <c r="I199" s="220"/>
      <c r="J199" s="221">
        <f>ROUND(I199*H199,2)</f>
        <v>0</v>
      </c>
      <c r="K199" s="217" t="s">
        <v>233</v>
      </c>
      <c r="L199" s="47"/>
      <c r="M199" s="222" t="s">
        <v>44</v>
      </c>
      <c r="N199" s="223" t="s">
        <v>53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161</v>
      </c>
      <c r="AT199" s="226" t="s">
        <v>145</v>
      </c>
      <c r="AU199" s="226" t="s">
        <v>21</v>
      </c>
      <c r="AY199" s="19" t="s">
        <v>142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89</v>
      </c>
      <c r="BK199" s="227">
        <f>ROUND(I199*H199,2)</f>
        <v>0</v>
      </c>
      <c r="BL199" s="19" t="s">
        <v>161</v>
      </c>
      <c r="BM199" s="226" t="s">
        <v>406</v>
      </c>
    </row>
    <row r="200" s="2" customFormat="1">
      <c r="A200" s="41"/>
      <c r="B200" s="42"/>
      <c r="C200" s="43"/>
      <c r="D200" s="250" t="s">
        <v>235</v>
      </c>
      <c r="E200" s="43"/>
      <c r="F200" s="251" t="s">
        <v>407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235</v>
      </c>
      <c r="AU200" s="19" t="s">
        <v>21</v>
      </c>
    </row>
    <row r="201" s="13" customFormat="1">
      <c r="A201" s="13"/>
      <c r="B201" s="233"/>
      <c r="C201" s="234"/>
      <c r="D201" s="228" t="s">
        <v>156</v>
      </c>
      <c r="E201" s="235" t="s">
        <v>44</v>
      </c>
      <c r="F201" s="236" t="s">
        <v>408</v>
      </c>
      <c r="G201" s="234"/>
      <c r="H201" s="237">
        <v>1953.758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21</v>
      </c>
      <c r="AV201" s="13" t="s">
        <v>21</v>
      </c>
      <c r="AW201" s="13" t="s">
        <v>42</v>
      </c>
      <c r="AX201" s="13" t="s">
        <v>89</v>
      </c>
      <c r="AY201" s="243" t="s">
        <v>142</v>
      </c>
    </row>
    <row r="202" s="2" customFormat="1" ht="24.15" customHeight="1">
      <c r="A202" s="41"/>
      <c r="B202" s="42"/>
      <c r="C202" s="215" t="s">
        <v>409</v>
      </c>
      <c r="D202" s="215" t="s">
        <v>145</v>
      </c>
      <c r="E202" s="216" t="s">
        <v>410</v>
      </c>
      <c r="F202" s="217" t="s">
        <v>411</v>
      </c>
      <c r="G202" s="218" t="s">
        <v>203</v>
      </c>
      <c r="H202" s="219">
        <v>976.87900000000002</v>
      </c>
      <c r="I202" s="220"/>
      <c r="J202" s="221">
        <f>ROUND(I202*H202,2)</f>
        <v>0</v>
      </c>
      <c r="K202" s="217" t="s">
        <v>233</v>
      </c>
      <c r="L202" s="47"/>
      <c r="M202" s="222" t="s">
        <v>44</v>
      </c>
      <c r="N202" s="223" t="s">
        <v>53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161</v>
      </c>
      <c r="AT202" s="226" t="s">
        <v>145</v>
      </c>
      <c r="AU202" s="226" t="s">
        <v>21</v>
      </c>
      <c r="AY202" s="19" t="s">
        <v>142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89</v>
      </c>
      <c r="BK202" s="227">
        <f>ROUND(I202*H202,2)</f>
        <v>0</v>
      </c>
      <c r="BL202" s="19" t="s">
        <v>161</v>
      </c>
      <c r="BM202" s="226" t="s">
        <v>412</v>
      </c>
    </row>
    <row r="203" s="2" customFormat="1">
      <c r="A203" s="41"/>
      <c r="B203" s="42"/>
      <c r="C203" s="43"/>
      <c r="D203" s="250" t="s">
        <v>235</v>
      </c>
      <c r="E203" s="43"/>
      <c r="F203" s="251" t="s">
        <v>413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235</v>
      </c>
      <c r="AU203" s="19" t="s">
        <v>21</v>
      </c>
    </row>
    <row r="204" s="13" customFormat="1">
      <c r="A204" s="13"/>
      <c r="B204" s="233"/>
      <c r="C204" s="234"/>
      <c r="D204" s="228" t="s">
        <v>156</v>
      </c>
      <c r="E204" s="235" t="s">
        <v>44</v>
      </c>
      <c r="F204" s="236" t="s">
        <v>59</v>
      </c>
      <c r="G204" s="234"/>
      <c r="H204" s="237">
        <v>1245.854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21</v>
      </c>
      <c r="AV204" s="13" t="s">
        <v>21</v>
      </c>
      <c r="AW204" s="13" t="s">
        <v>42</v>
      </c>
      <c r="AX204" s="13" t="s">
        <v>82</v>
      </c>
      <c r="AY204" s="243" t="s">
        <v>142</v>
      </c>
    </row>
    <row r="205" s="13" customFormat="1">
      <c r="A205" s="13"/>
      <c r="B205" s="233"/>
      <c r="C205" s="234"/>
      <c r="D205" s="228" t="s">
        <v>156</v>
      </c>
      <c r="E205" s="235" t="s">
        <v>44</v>
      </c>
      <c r="F205" s="236" t="s">
        <v>414</v>
      </c>
      <c r="G205" s="234"/>
      <c r="H205" s="237">
        <v>-650.97500000000002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156</v>
      </c>
      <c r="AU205" s="243" t="s">
        <v>21</v>
      </c>
      <c r="AV205" s="13" t="s">
        <v>21</v>
      </c>
      <c r="AW205" s="13" t="s">
        <v>42</v>
      </c>
      <c r="AX205" s="13" t="s">
        <v>82</v>
      </c>
      <c r="AY205" s="243" t="s">
        <v>142</v>
      </c>
    </row>
    <row r="206" s="13" customFormat="1">
      <c r="A206" s="13"/>
      <c r="B206" s="233"/>
      <c r="C206" s="234"/>
      <c r="D206" s="228" t="s">
        <v>156</v>
      </c>
      <c r="E206" s="235" t="s">
        <v>44</v>
      </c>
      <c r="F206" s="236" t="s">
        <v>415</v>
      </c>
      <c r="G206" s="234"/>
      <c r="H206" s="237">
        <v>382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21</v>
      </c>
      <c r="AV206" s="13" t="s">
        <v>21</v>
      </c>
      <c r="AW206" s="13" t="s">
        <v>42</v>
      </c>
      <c r="AX206" s="13" t="s">
        <v>82</v>
      </c>
      <c r="AY206" s="243" t="s">
        <v>142</v>
      </c>
    </row>
    <row r="207" s="14" customFormat="1">
      <c r="A207" s="14"/>
      <c r="B207" s="252"/>
      <c r="C207" s="253"/>
      <c r="D207" s="228" t="s">
        <v>156</v>
      </c>
      <c r="E207" s="254" t="s">
        <v>205</v>
      </c>
      <c r="F207" s="255" t="s">
        <v>248</v>
      </c>
      <c r="G207" s="253"/>
      <c r="H207" s="256">
        <v>976.87900000000002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2" t="s">
        <v>156</v>
      </c>
      <c r="AU207" s="262" t="s">
        <v>21</v>
      </c>
      <c r="AV207" s="14" t="s">
        <v>161</v>
      </c>
      <c r="AW207" s="14" t="s">
        <v>42</v>
      </c>
      <c r="AX207" s="14" t="s">
        <v>89</v>
      </c>
      <c r="AY207" s="262" t="s">
        <v>142</v>
      </c>
    </row>
    <row r="208" s="2" customFormat="1" ht="24.15" customHeight="1">
      <c r="A208" s="41"/>
      <c r="B208" s="42"/>
      <c r="C208" s="215" t="s">
        <v>416</v>
      </c>
      <c r="D208" s="215" t="s">
        <v>145</v>
      </c>
      <c r="E208" s="216" t="s">
        <v>417</v>
      </c>
      <c r="F208" s="217" t="s">
        <v>418</v>
      </c>
      <c r="G208" s="218" t="s">
        <v>203</v>
      </c>
      <c r="H208" s="219">
        <v>650.97500000000002</v>
      </c>
      <c r="I208" s="220"/>
      <c r="J208" s="221">
        <f>ROUND(I208*H208,2)</f>
        <v>0</v>
      </c>
      <c r="K208" s="217" t="s">
        <v>233</v>
      </c>
      <c r="L208" s="47"/>
      <c r="M208" s="222" t="s">
        <v>44</v>
      </c>
      <c r="N208" s="223" t="s">
        <v>53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161</v>
      </c>
      <c r="AT208" s="226" t="s">
        <v>145</v>
      </c>
      <c r="AU208" s="226" t="s">
        <v>21</v>
      </c>
      <c r="AY208" s="19" t="s">
        <v>142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89</v>
      </c>
      <c r="BK208" s="227">
        <f>ROUND(I208*H208,2)</f>
        <v>0</v>
      </c>
      <c r="BL208" s="19" t="s">
        <v>161</v>
      </c>
      <c r="BM208" s="226" t="s">
        <v>419</v>
      </c>
    </row>
    <row r="209" s="2" customFormat="1">
      <c r="A209" s="41"/>
      <c r="B209" s="42"/>
      <c r="C209" s="43"/>
      <c r="D209" s="250" t="s">
        <v>235</v>
      </c>
      <c r="E209" s="43"/>
      <c r="F209" s="251" t="s">
        <v>420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235</v>
      </c>
      <c r="AU209" s="19" t="s">
        <v>21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59</v>
      </c>
      <c r="G210" s="234"/>
      <c r="H210" s="237">
        <v>1245.854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82</v>
      </c>
      <c r="AY210" s="243" t="s">
        <v>142</v>
      </c>
    </row>
    <row r="211" s="13" customFormat="1">
      <c r="A211" s="13"/>
      <c r="B211" s="233"/>
      <c r="C211" s="234"/>
      <c r="D211" s="228" t="s">
        <v>156</v>
      </c>
      <c r="E211" s="235" t="s">
        <v>44</v>
      </c>
      <c r="F211" s="236" t="s">
        <v>421</v>
      </c>
      <c r="G211" s="234"/>
      <c r="H211" s="237">
        <v>-445.49599999999998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156</v>
      </c>
      <c r="AU211" s="243" t="s">
        <v>21</v>
      </c>
      <c r="AV211" s="13" t="s">
        <v>21</v>
      </c>
      <c r="AW211" s="13" t="s">
        <v>42</v>
      </c>
      <c r="AX211" s="13" t="s">
        <v>82</v>
      </c>
      <c r="AY211" s="243" t="s">
        <v>142</v>
      </c>
    </row>
    <row r="212" s="13" customFormat="1">
      <c r="A212" s="13"/>
      <c r="B212" s="233"/>
      <c r="C212" s="234"/>
      <c r="D212" s="228" t="s">
        <v>156</v>
      </c>
      <c r="E212" s="235" t="s">
        <v>44</v>
      </c>
      <c r="F212" s="236" t="s">
        <v>422</v>
      </c>
      <c r="G212" s="234"/>
      <c r="H212" s="237">
        <v>-44.954999999999998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156</v>
      </c>
      <c r="AU212" s="243" t="s">
        <v>21</v>
      </c>
      <c r="AV212" s="13" t="s">
        <v>21</v>
      </c>
      <c r="AW212" s="13" t="s">
        <v>42</v>
      </c>
      <c r="AX212" s="13" t="s">
        <v>82</v>
      </c>
      <c r="AY212" s="243" t="s">
        <v>142</v>
      </c>
    </row>
    <row r="213" s="13" customFormat="1">
      <c r="A213" s="13"/>
      <c r="B213" s="233"/>
      <c r="C213" s="234"/>
      <c r="D213" s="228" t="s">
        <v>156</v>
      </c>
      <c r="E213" s="235" t="s">
        <v>44</v>
      </c>
      <c r="F213" s="236" t="s">
        <v>423</v>
      </c>
      <c r="G213" s="234"/>
      <c r="H213" s="237">
        <v>-22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156</v>
      </c>
      <c r="AU213" s="243" t="s">
        <v>21</v>
      </c>
      <c r="AV213" s="13" t="s">
        <v>21</v>
      </c>
      <c r="AW213" s="13" t="s">
        <v>42</v>
      </c>
      <c r="AX213" s="13" t="s">
        <v>82</v>
      </c>
      <c r="AY213" s="243" t="s">
        <v>142</v>
      </c>
    </row>
    <row r="214" s="13" customFormat="1">
      <c r="A214" s="13"/>
      <c r="B214" s="233"/>
      <c r="C214" s="234"/>
      <c r="D214" s="228" t="s">
        <v>156</v>
      </c>
      <c r="E214" s="235" t="s">
        <v>44</v>
      </c>
      <c r="F214" s="236" t="s">
        <v>424</v>
      </c>
      <c r="G214" s="234"/>
      <c r="H214" s="237">
        <v>-72.438000000000002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21</v>
      </c>
      <c r="AV214" s="13" t="s">
        <v>21</v>
      </c>
      <c r="AW214" s="13" t="s">
        <v>42</v>
      </c>
      <c r="AX214" s="13" t="s">
        <v>82</v>
      </c>
      <c r="AY214" s="243" t="s">
        <v>142</v>
      </c>
    </row>
    <row r="215" s="13" customFormat="1">
      <c r="A215" s="13"/>
      <c r="B215" s="233"/>
      <c r="C215" s="234"/>
      <c r="D215" s="228" t="s">
        <v>156</v>
      </c>
      <c r="E215" s="235" t="s">
        <v>44</v>
      </c>
      <c r="F215" s="236" t="s">
        <v>425</v>
      </c>
      <c r="G215" s="234"/>
      <c r="H215" s="237">
        <v>-9.9900000000000002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156</v>
      </c>
      <c r="AU215" s="243" t="s">
        <v>21</v>
      </c>
      <c r="AV215" s="13" t="s">
        <v>21</v>
      </c>
      <c r="AW215" s="13" t="s">
        <v>42</v>
      </c>
      <c r="AX215" s="13" t="s">
        <v>82</v>
      </c>
      <c r="AY215" s="243" t="s">
        <v>142</v>
      </c>
    </row>
    <row r="216" s="14" customFormat="1">
      <c r="A216" s="14"/>
      <c r="B216" s="252"/>
      <c r="C216" s="253"/>
      <c r="D216" s="228" t="s">
        <v>156</v>
      </c>
      <c r="E216" s="254" t="s">
        <v>210</v>
      </c>
      <c r="F216" s="255" t="s">
        <v>248</v>
      </c>
      <c r="G216" s="253"/>
      <c r="H216" s="256">
        <v>650.97500000000002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2" t="s">
        <v>156</v>
      </c>
      <c r="AU216" s="262" t="s">
        <v>21</v>
      </c>
      <c r="AV216" s="14" t="s">
        <v>161</v>
      </c>
      <c r="AW216" s="14" t="s">
        <v>42</v>
      </c>
      <c r="AX216" s="14" t="s">
        <v>89</v>
      </c>
      <c r="AY216" s="262" t="s">
        <v>142</v>
      </c>
    </row>
    <row r="217" s="2" customFormat="1" ht="16.5" customHeight="1">
      <c r="A217" s="41"/>
      <c r="B217" s="42"/>
      <c r="C217" s="274" t="s">
        <v>426</v>
      </c>
      <c r="D217" s="274" t="s">
        <v>349</v>
      </c>
      <c r="E217" s="275" t="s">
        <v>427</v>
      </c>
      <c r="F217" s="276" t="s">
        <v>428</v>
      </c>
      <c r="G217" s="277" t="s">
        <v>405</v>
      </c>
      <c r="H217" s="278">
        <v>637.94000000000005</v>
      </c>
      <c r="I217" s="279"/>
      <c r="J217" s="280">
        <f>ROUND(I217*H217,2)</f>
        <v>0</v>
      </c>
      <c r="K217" s="276" t="s">
        <v>233</v>
      </c>
      <c r="L217" s="281"/>
      <c r="M217" s="282" t="s">
        <v>44</v>
      </c>
      <c r="N217" s="283" t="s">
        <v>53</v>
      </c>
      <c r="O217" s="87"/>
      <c r="P217" s="224">
        <f>O217*H217</f>
        <v>0</v>
      </c>
      <c r="Q217" s="224">
        <v>1</v>
      </c>
      <c r="R217" s="224">
        <f>Q217*H217</f>
        <v>637.94000000000005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178</v>
      </c>
      <c r="AT217" s="226" t="s">
        <v>349</v>
      </c>
      <c r="AU217" s="226" t="s">
        <v>21</v>
      </c>
      <c r="AY217" s="19" t="s">
        <v>142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89</v>
      </c>
      <c r="BK217" s="227">
        <f>ROUND(I217*H217,2)</f>
        <v>0</v>
      </c>
      <c r="BL217" s="19" t="s">
        <v>161</v>
      </c>
      <c r="BM217" s="226" t="s">
        <v>429</v>
      </c>
    </row>
    <row r="218" s="13" customFormat="1">
      <c r="A218" s="13"/>
      <c r="B218" s="233"/>
      <c r="C218" s="234"/>
      <c r="D218" s="228" t="s">
        <v>156</v>
      </c>
      <c r="E218" s="235" t="s">
        <v>44</v>
      </c>
      <c r="F218" s="236" t="s">
        <v>430</v>
      </c>
      <c r="G218" s="234"/>
      <c r="H218" s="237">
        <v>362.5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156</v>
      </c>
      <c r="AU218" s="243" t="s">
        <v>21</v>
      </c>
      <c r="AV218" s="13" t="s">
        <v>21</v>
      </c>
      <c r="AW218" s="13" t="s">
        <v>42</v>
      </c>
      <c r="AX218" s="13" t="s">
        <v>82</v>
      </c>
      <c r="AY218" s="243" t="s">
        <v>142</v>
      </c>
    </row>
    <row r="219" s="13" customFormat="1">
      <c r="A219" s="13"/>
      <c r="B219" s="233"/>
      <c r="C219" s="234"/>
      <c r="D219" s="228" t="s">
        <v>156</v>
      </c>
      <c r="E219" s="235" t="s">
        <v>44</v>
      </c>
      <c r="F219" s="236" t="s">
        <v>431</v>
      </c>
      <c r="G219" s="234"/>
      <c r="H219" s="237">
        <v>19.5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156</v>
      </c>
      <c r="AU219" s="243" t="s">
        <v>21</v>
      </c>
      <c r="AV219" s="13" t="s">
        <v>21</v>
      </c>
      <c r="AW219" s="13" t="s">
        <v>42</v>
      </c>
      <c r="AX219" s="13" t="s">
        <v>82</v>
      </c>
      <c r="AY219" s="243" t="s">
        <v>142</v>
      </c>
    </row>
    <row r="220" s="15" customFormat="1">
      <c r="A220" s="15"/>
      <c r="B220" s="263"/>
      <c r="C220" s="264"/>
      <c r="D220" s="228" t="s">
        <v>156</v>
      </c>
      <c r="E220" s="265" t="s">
        <v>201</v>
      </c>
      <c r="F220" s="266" t="s">
        <v>318</v>
      </c>
      <c r="G220" s="264"/>
      <c r="H220" s="267">
        <v>382</v>
      </c>
      <c r="I220" s="268"/>
      <c r="J220" s="264"/>
      <c r="K220" s="264"/>
      <c r="L220" s="269"/>
      <c r="M220" s="270"/>
      <c r="N220" s="271"/>
      <c r="O220" s="271"/>
      <c r="P220" s="271"/>
      <c r="Q220" s="271"/>
      <c r="R220" s="271"/>
      <c r="S220" s="271"/>
      <c r="T220" s="27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3" t="s">
        <v>156</v>
      </c>
      <c r="AU220" s="273" t="s">
        <v>21</v>
      </c>
      <c r="AV220" s="15" t="s">
        <v>157</v>
      </c>
      <c r="AW220" s="15" t="s">
        <v>42</v>
      </c>
      <c r="AX220" s="15" t="s">
        <v>82</v>
      </c>
      <c r="AY220" s="273" t="s">
        <v>142</v>
      </c>
    </row>
    <row r="221" s="13" customFormat="1">
      <c r="A221" s="13"/>
      <c r="B221" s="233"/>
      <c r="C221" s="234"/>
      <c r="D221" s="228" t="s">
        <v>156</v>
      </c>
      <c r="E221" s="235" t="s">
        <v>44</v>
      </c>
      <c r="F221" s="236" t="s">
        <v>432</v>
      </c>
      <c r="G221" s="234"/>
      <c r="H221" s="237">
        <v>637.94000000000005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21</v>
      </c>
      <c r="AV221" s="13" t="s">
        <v>21</v>
      </c>
      <c r="AW221" s="13" t="s">
        <v>42</v>
      </c>
      <c r="AX221" s="13" t="s">
        <v>89</v>
      </c>
      <c r="AY221" s="243" t="s">
        <v>142</v>
      </c>
    </row>
    <row r="222" s="2" customFormat="1" ht="37.8" customHeight="1">
      <c r="A222" s="41"/>
      <c r="B222" s="42"/>
      <c r="C222" s="215" t="s">
        <v>433</v>
      </c>
      <c r="D222" s="215" t="s">
        <v>145</v>
      </c>
      <c r="E222" s="216" t="s">
        <v>434</v>
      </c>
      <c r="F222" s="217" t="s">
        <v>435</v>
      </c>
      <c r="G222" s="218" t="s">
        <v>203</v>
      </c>
      <c r="H222" s="219">
        <v>461.13099999999997</v>
      </c>
      <c r="I222" s="220"/>
      <c r="J222" s="221">
        <f>ROUND(I222*H222,2)</f>
        <v>0</v>
      </c>
      <c r="K222" s="217" t="s">
        <v>233</v>
      </c>
      <c r="L222" s="47"/>
      <c r="M222" s="222" t="s">
        <v>44</v>
      </c>
      <c r="N222" s="223" t="s">
        <v>53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161</v>
      </c>
      <c r="AT222" s="226" t="s">
        <v>145</v>
      </c>
      <c r="AU222" s="226" t="s">
        <v>21</v>
      </c>
      <c r="AY222" s="19" t="s">
        <v>142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89</v>
      </c>
      <c r="BK222" s="227">
        <f>ROUND(I222*H222,2)</f>
        <v>0</v>
      </c>
      <c r="BL222" s="19" t="s">
        <v>161</v>
      </c>
      <c r="BM222" s="226" t="s">
        <v>436</v>
      </c>
    </row>
    <row r="223" s="2" customFormat="1">
      <c r="A223" s="41"/>
      <c r="B223" s="42"/>
      <c r="C223" s="43"/>
      <c r="D223" s="250" t="s">
        <v>235</v>
      </c>
      <c r="E223" s="43"/>
      <c r="F223" s="251" t="s">
        <v>437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235</v>
      </c>
      <c r="AU223" s="19" t="s">
        <v>21</v>
      </c>
    </row>
    <row r="224" s="13" customFormat="1">
      <c r="A224" s="13"/>
      <c r="B224" s="233"/>
      <c r="C224" s="234"/>
      <c r="D224" s="228" t="s">
        <v>156</v>
      </c>
      <c r="E224" s="235" t="s">
        <v>44</v>
      </c>
      <c r="F224" s="236" t="s">
        <v>438</v>
      </c>
      <c r="G224" s="234"/>
      <c r="H224" s="237">
        <v>394.17599999999999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156</v>
      </c>
      <c r="AU224" s="243" t="s">
        <v>21</v>
      </c>
      <c r="AV224" s="13" t="s">
        <v>21</v>
      </c>
      <c r="AW224" s="13" t="s">
        <v>42</v>
      </c>
      <c r="AX224" s="13" t="s">
        <v>82</v>
      </c>
      <c r="AY224" s="243" t="s">
        <v>142</v>
      </c>
    </row>
    <row r="225" s="13" customFormat="1">
      <c r="A225" s="13"/>
      <c r="B225" s="233"/>
      <c r="C225" s="234"/>
      <c r="D225" s="228" t="s">
        <v>156</v>
      </c>
      <c r="E225" s="235" t="s">
        <v>44</v>
      </c>
      <c r="F225" s="236" t="s">
        <v>439</v>
      </c>
      <c r="G225" s="234"/>
      <c r="H225" s="237">
        <v>44.954999999999998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156</v>
      </c>
      <c r="AU225" s="243" t="s">
        <v>21</v>
      </c>
      <c r="AV225" s="13" t="s">
        <v>21</v>
      </c>
      <c r="AW225" s="13" t="s">
        <v>42</v>
      </c>
      <c r="AX225" s="13" t="s">
        <v>82</v>
      </c>
      <c r="AY225" s="243" t="s">
        <v>142</v>
      </c>
    </row>
    <row r="226" s="13" customFormat="1">
      <c r="A226" s="13"/>
      <c r="B226" s="233"/>
      <c r="C226" s="234"/>
      <c r="D226" s="228" t="s">
        <v>156</v>
      </c>
      <c r="E226" s="235" t="s">
        <v>44</v>
      </c>
      <c r="F226" s="236" t="s">
        <v>440</v>
      </c>
      <c r="G226" s="234"/>
      <c r="H226" s="237">
        <v>22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156</v>
      </c>
      <c r="AU226" s="243" t="s">
        <v>21</v>
      </c>
      <c r="AV226" s="13" t="s">
        <v>21</v>
      </c>
      <c r="AW226" s="13" t="s">
        <v>42</v>
      </c>
      <c r="AX226" s="13" t="s">
        <v>82</v>
      </c>
      <c r="AY226" s="243" t="s">
        <v>142</v>
      </c>
    </row>
    <row r="227" s="14" customFormat="1">
      <c r="A227" s="14"/>
      <c r="B227" s="252"/>
      <c r="C227" s="253"/>
      <c r="D227" s="228" t="s">
        <v>156</v>
      </c>
      <c r="E227" s="254" t="s">
        <v>44</v>
      </c>
      <c r="F227" s="255" t="s">
        <v>248</v>
      </c>
      <c r="G227" s="253"/>
      <c r="H227" s="256">
        <v>461.13099999999997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156</v>
      </c>
      <c r="AU227" s="262" t="s">
        <v>21</v>
      </c>
      <c r="AV227" s="14" t="s">
        <v>161</v>
      </c>
      <c r="AW227" s="14" t="s">
        <v>42</v>
      </c>
      <c r="AX227" s="14" t="s">
        <v>89</v>
      </c>
      <c r="AY227" s="262" t="s">
        <v>142</v>
      </c>
    </row>
    <row r="228" s="2" customFormat="1" ht="16.5" customHeight="1">
      <c r="A228" s="41"/>
      <c r="B228" s="42"/>
      <c r="C228" s="274" t="s">
        <v>441</v>
      </c>
      <c r="D228" s="274" t="s">
        <v>349</v>
      </c>
      <c r="E228" s="275" t="s">
        <v>442</v>
      </c>
      <c r="F228" s="276" t="s">
        <v>443</v>
      </c>
      <c r="G228" s="277" t="s">
        <v>405</v>
      </c>
      <c r="H228" s="278">
        <v>770.08900000000006</v>
      </c>
      <c r="I228" s="279"/>
      <c r="J228" s="280">
        <f>ROUND(I228*H228,2)</f>
        <v>0</v>
      </c>
      <c r="K228" s="276" t="s">
        <v>233</v>
      </c>
      <c r="L228" s="281"/>
      <c r="M228" s="282" t="s">
        <v>44</v>
      </c>
      <c r="N228" s="283" t="s">
        <v>53</v>
      </c>
      <c r="O228" s="87"/>
      <c r="P228" s="224">
        <f>O228*H228</f>
        <v>0</v>
      </c>
      <c r="Q228" s="224">
        <v>1</v>
      </c>
      <c r="R228" s="224">
        <f>Q228*H228</f>
        <v>770.08900000000006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178</v>
      </c>
      <c r="AT228" s="226" t="s">
        <v>349</v>
      </c>
      <c r="AU228" s="226" t="s">
        <v>21</v>
      </c>
      <c r="AY228" s="19" t="s">
        <v>142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89</v>
      </c>
      <c r="BK228" s="227">
        <f>ROUND(I228*H228,2)</f>
        <v>0</v>
      </c>
      <c r="BL228" s="19" t="s">
        <v>161</v>
      </c>
      <c r="BM228" s="226" t="s">
        <v>444</v>
      </c>
    </row>
    <row r="229" s="13" customFormat="1">
      <c r="A229" s="13"/>
      <c r="B229" s="233"/>
      <c r="C229" s="234"/>
      <c r="D229" s="228" t="s">
        <v>156</v>
      </c>
      <c r="E229" s="235" t="s">
        <v>44</v>
      </c>
      <c r="F229" s="236" t="s">
        <v>445</v>
      </c>
      <c r="G229" s="234"/>
      <c r="H229" s="237">
        <v>770.08900000000006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156</v>
      </c>
      <c r="AU229" s="243" t="s">
        <v>21</v>
      </c>
      <c r="AV229" s="13" t="s">
        <v>21</v>
      </c>
      <c r="AW229" s="13" t="s">
        <v>42</v>
      </c>
      <c r="AX229" s="13" t="s">
        <v>89</v>
      </c>
      <c r="AY229" s="243" t="s">
        <v>142</v>
      </c>
    </row>
    <row r="230" s="2" customFormat="1" ht="24.15" customHeight="1">
      <c r="A230" s="41"/>
      <c r="B230" s="42"/>
      <c r="C230" s="215" t="s">
        <v>446</v>
      </c>
      <c r="D230" s="215" t="s">
        <v>145</v>
      </c>
      <c r="E230" s="216" t="s">
        <v>447</v>
      </c>
      <c r="F230" s="217" t="s">
        <v>448</v>
      </c>
      <c r="G230" s="218" t="s">
        <v>199</v>
      </c>
      <c r="H230" s="219">
        <v>336.85000000000002</v>
      </c>
      <c r="I230" s="220"/>
      <c r="J230" s="221">
        <f>ROUND(I230*H230,2)</f>
        <v>0</v>
      </c>
      <c r="K230" s="217" t="s">
        <v>233</v>
      </c>
      <c r="L230" s="47"/>
      <c r="M230" s="222" t="s">
        <v>44</v>
      </c>
      <c r="N230" s="223" t="s">
        <v>53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161</v>
      </c>
      <c r="AT230" s="226" t="s">
        <v>145</v>
      </c>
      <c r="AU230" s="226" t="s">
        <v>21</v>
      </c>
      <c r="AY230" s="19" t="s">
        <v>142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89</v>
      </c>
      <c r="BK230" s="227">
        <f>ROUND(I230*H230,2)</f>
        <v>0</v>
      </c>
      <c r="BL230" s="19" t="s">
        <v>161</v>
      </c>
      <c r="BM230" s="226" t="s">
        <v>449</v>
      </c>
    </row>
    <row r="231" s="2" customFormat="1">
      <c r="A231" s="41"/>
      <c r="B231" s="42"/>
      <c r="C231" s="43"/>
      <c r="D231" s="250" t="s">
        <v>235</v>
      </c>
      <c r="E231" s="43"/>
      <c r="F231" s="251" t="s">
        <v>450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19" t="s">
        <v>235</v>
      </c>
      <c r="AU231" s="19" t="s">
        <v>21</v>
      </c>
    </row>
    <row r="232" s="13" customFormat="1">
      <c r="A232" s="13"/>
      <c r="B232" s="233"/>
      <c r="C232" s="234"/>
      <c r="D232" s="228" t="s">
        <v>156</v>
      </c>
      <c r="E232" s="235" t="s">
        <v>44</v>
      </c>
      <c r="F232" s="236" t="s">
        <v>302</v>
      </c>
      <c r="G232" s="234"/>
      <c r="H232" s="237">
        <v>336.85000000000002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156</v>
      </c>
      <c r="AU232" s="243" t="s">
        <v>21</v>
      </c>
      <c r="AV232" s="13" t="s">
        <v>21</v>
      </c>
      <c r="AW232" s="13" t="s">
        <v>42</v>
      </c>
      <c r="AX232" s="13" t="s">
        <v>89</v>
      </c>
      <c r="AY232" s="243" t="s">
        <v>142</v>
      </c>
    </row>
    <row r="233" s="2" customFormat="1" ht="24.15" customHeight="1">
      <c r="A233" s="41"/>
      <c r="B233" s="42"/>
      <c r="C233" s="215" t="s">
        <v>451</v>
      </c>
      <c r="D233" s="215" t="s">
        <v>145</v>
      </c>
      <c r="E233" s="216" t="s">
        <v>452</v>
      </c>
      <c r="F233" s="217" t="s">
        <v>453</v>
      </c>
      <c r="G233" s="218" t="s">
        <v>199</v>
      </c>
      <c r="H233" s="219">
        <v>336.85000000000002</v>
      </c>
      <c r="I233" s="220"/>
      <c r="J233" s="221">
        <f>ROUND(I233*H233,2)</f>
        <v>0</v>
      </c>
      <c r="K233" s="217" t="s">
        <v>233</v>
      </c>
      <c r="L233" s="47"/>
      <c r="M233" s="222" t="s">
        <v>44</v>
      </c>
      <c r="N233" s="223" t="s">
        <v>53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161</v>
      </c>
      <c r="AT233" s="226" t="s">
        <v>145</v>
      </c>
      <c r="AU233" s="226" t="s">
        <v>21</v>
      </c>
      <c r="AY233" s="19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89</v>
      </c>
      <c r="BK233" s="227">
        <f>ROUND(I233*H233,2)</f>
        <v>0</v>
      </c>
      <c r="BL233" s="19" t="s">
        <v>161</v>
      </c>
      <c r="BM233" s="226" t="s">
        <v>454</v>
      </c>
    </row>
    <row r="234" s="2" customFormat="1">
      <c r="A234" s="41"/>
      <c r="B234" s="42"/>
      <c r="C234" s="43"/>
      <c r="D234" s="250" t="s">
        <v>235</v>
      </c>
      <c r="E234" s="43"/>
      <c r="F234" s="251" t="s">
        <v>455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235</v>
      </c>
      <c r="AU234" s="19" t="s">
        <v>21</v>
      </c>
    </row>
    <row r="235" s="13" customFormat="1">
      <c r="A235" s="13"/>
      <c r="B235" s="233"/>
      <c r="C235" s="234"/>
      <c r="D235" s="228" t="s">
        <v>156</v>
      </c>
      <c r="E235" s="235" t="s">
        <v>44</v>
      </c>
      <c r="F235" s="236" t="s">
        <v>302</v>
      </c>
      <c r="G235" s="234"/>
      <c r="H235" s="237">
        <v>336.85000000000002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156</v>
      </c>
      <c r="AU235" s="243" t="s">
        <v>21</v>
      </c>
      <c r="AV235" s="13" t="s">
        <v>21</v>
      </c>
      <c r="AW235" s="13" t="s">
        <v>42</v>
      </c>
      <c r="AX235" s="13" t="s">
        <v>89</v>
      </c>
      <c r="AY235" s="243" t="s">
        <v>142</v>
      </c>
    </row>
    <row r="236" s="2" customFormat="1" ht="16.5" customHeight="1">
      <c r="A236" s="41"/>
      <c r="B236" s="42"/>
      <c r="C236" s="274" t="s">
        <v>456</v>
      </c>
      <c r="D236" s="274" t="s">
        <v>349</v>
      </c>
      <c r="E236" s="275" t="s">
        <v>457</v>
      </c>
      <c r="F236" s="276" t="s">
        <v>458</v>
      </c>
      <c r="G236" s="277" t="s">
        <v>459</v>
      </c>
      <c r="H236" s="278">
        <v>10.106</v>
      </c>
      <c r="I236" s="279"/>
      <c r="J236" s="280">
        <f>ROUND(I236*H236,2)</f>
        <v>0</v>
      </c>
      <c r="K236" s="276" t="s">
        <v>233</v>
      </c>
      <c r="L236" s="281"/>
      <c r="M236" s="282" t="s">
        <v>44</v>
      </c>
      <c r="N236" s="283" t="s">
        <v>53</v>
      </c>
      <c r="O236" s="87"/>
      <c r="P236" s="224">
        <f>O236*H236</f>
        <v>0</v>
      </c>
      <c r="Q236" s="224">
        <v>0.001</v>
      </c>
      <c r="R236" s="224">
        <f>Q236*H236</f>
        <v>0.010106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178</v>
      </c>
      <c r="AT236" s="226" t="s">
        <v>349</v>
      </c>
      <c r="AU236" s="226" t="s">
        <v>21</v>
      </c>
      <c r="AY236" s="19" t="s">
        <v>142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89</v>
      </c>
      <c r="BK236" s="227">
        <f>ROUND(I236*H236,2)</f>
        <v>0</v>
      </c>
      <c r="BL236" s="19" t="s">
        <v>161</v>
      </c>
      <c r="BM236" s="226" t="s">
        <v>460</v>
      </c>
    </row>
    <row r="237" s="13" customFormat="1">
      <c r="A237" s="13"/>
      <c r="B237" s="233"/>
      <c r="C237" s="234"/>
      <c r="D237" s="228" t="s">
        <v>156</v>
      </c>
      <c r="E237" s="235" t="s">
        <v>44</v>
      </c>
      <c r="F237" s="236" t="s">
        <v>461</v>
      </c>
      <c r="G237" s="234"/>
      <c r="H237" s="237">
        <v>336.85000000000002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156</v>
      </c>
      <c r="AU237" s="243" t="s">
        <v>21</v>
      </c>
      <c r="AV237" s="13" t="s">
        <v>21</v>
      </c>
      <c r="AW237" s="13" t="s">
        <v>42</v>
      </c>
      <c r="AX237" s="13" t="s">
        <v>89</v>
      </c>
      <c r="AY237" s="243" t="s">
        <v>142</v>
      </c>
    </row>
    <row r="238" s="13" customFormat="1">
      <c r="A238" s="13"/>
      <c r="B238" s="233"/>
      <c r="C238" s="234"/>
      <c r="D238" s="228" t="s">
        <v>156</v>
      </c>
      <c r="E238" s="234"/>
      <c r="F238" s="236" t="s">
        <v>462</v>
      </c>
      <c r="G238" s="234"/>
      <c r="H238" s="237">
        <v>10.106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156</v>
      </c>
      <c r="AU238" s="243" t="s">
        <v>21</v>
      </c>
      <c r="AV238" s="13" t="s">
        <v>21</v>
      </c>
      <c r="AW238" s="13" t="s">
        <v>4</v>
      </c>
      <c r="AX238" s="13" t="s">
        <v>89</v>
      </c>
      <c r="AY238" s="243" t="s">
        <v>142</v>
      </c>
    </row>
    <row r="239" s="12" customFormat="1" ht="22.8" customHeight="1">
      <c r="A239" s="12"/>
      <c r="B239" s="199"/>
      <c r="C239" s="200"/>
      <c r="D239" s="201" t="s">
        <v>81</v>
      </c>
      <c r="E239" s="213" t="s">
        <v>157</v>
      </c>
      <c r="F239" s="213" t="s">
        <v>463</v>
      </c>
      <c r="G239" s="200"/>
      <c r="H239" s="200"/>
      <c r="I239" s="203"/>
      <c r="J239" s="214">
        <f>BK239</f>
        <v>0</v>
      </c>
      <c r="K239" s="200"/>
      <c r="L239" s="205"/>
      <c r="M239" s="206"/>
      <c r="N239" s="207"/>
      <c r="O239" s="207"/>
      <c r="P239" s="208">
        <f>SUM(P240:P255)</f>
        <v>0</v>
      </c>
      <c r="Q239" s="207"/>
      <c r="R239" s="208">
        <f>SUM(R240:R255)</f>
        <v>0.82787069999999996</v>
      </c>
      <c r="S239" s="207"/>
      <c r="T239" s="209">
        <f>SUM(T240:T255)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0" t="s">
        <v>89</v>
      </c>
      <c r="AT239" s="211" t="s">
        <v>81</v>
      </c>
      <c r="AU239" s="211" t="s">
        <v>89</v>
      </c>
      <c r="AY239" s="210" t="s">
        <v>142</v>
      </c>
      <c r="BK239" s="212">
        <f>SUM(BK240:BK255)</f>
        <v>0</v>
      </c>
    </row>
    <row r="240" s="2" customFormat="1" ht="24.15" customHeight="1">
      <c r="A240" s="41"/>
      <c r="B240" s="42"/>
      <c r="C240" s="215" t="s">
        <v>464</v>
      </c>
      <c r="D240" s="215" t="s">
        <v>145</v>
      </c>
      <c r="E240" s="216" t="s">
        <v>465</v>
      </c>
      <c r="F240" s="217" t="s">
        <v>466</v>
      </c>
      <c r="G240" s="218" t="s">
        <v>467</v>
      </c>
      <c r="H240" s="219">
        <v>4</v>
      </c>
      <c r="I240" s="220"/>
      <c r="J240" s="221">
        <f>ROUND(I240*H240,2)</f>
        <v>0</v>
      </c>
      <c r="K240" s="217" t="s">
        <v>233</v>
      </c>
      <c r="L240" s="47"/>
      <c r="M240" s="222" t="s">
        <v>44</v>
      </c>
      <c r="N240" s="223" t="s">
        <v>53</v>
      </c>
      <c r="O240" s="87"/>
      <c r="P240" s="224">
        <f>O240*H240</f>
        <v>0</v>
      </c>
      <c r="Q240" s="224">
        <v>0.17488999999999999</v>
      </c>
      <c r="R240" s="224">
        <f>Q240*H240</f>
        <v>0.69955999999999996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161</v>
      </c>
      <c r="AT240" s="226" t="s">
        <v>145</v>
      </c>
      <c r="AU240" s="226" t="s">
        <v>21</v>
      </c>
      <c r="AY240" s="19" t="s">
        <v>142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89</v>
      </c>
      <c r="BK240" s="227">
        <f>ROUND(I240*H240,2)</f>
        <v>0</v>
      </c>
      <c r="BL240" s="19" t="s">
        <v>161</v>
      </c>
      <c r="BM240" s="226" t="s">
        <v>468</v>
      </c>
    </row>
    <row r="241" s="2" customFormat="1">
      <c r="A241" s="41"/>
      <c r="B241" s="42"/>
      <c r="C241" s="43"/>
      <c r="D241" s="250" t="s">
        <v>235</v>
      </c>
      <c r="E241" s="43"/>
      <c r="F241" s="251" t="s">
        <v>469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235</v>
      </c>
      <c r="AU241" s="19" t="s">
        <v>21</v>
      </c>
    </row>
    <row r="242" s="13" customFormat="1">
      <c r="A242" s="13"/>
      <c r="B242" s="233"/>
      <c r="C242" s="234"/>
      <c r="D242" s="228" t="s">
        <v>156</v>
      </c>
      <c r="E242" s="235" t="s">
        <v>44</v>
      </c>
      <c r="F242" s="236" t="s">
        <v>470</v>
      </c>
      <c r="G242" s="234"/>
      <c r="H242" s="237">
        <v>4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156</v>
      </c>
      <c r="AU242" s="243" t="s">
        <v>21</v>
      </c>
      <c r="AV242" s="13" t="s">
        <v>21</v>
      </c>
      <c r="AW242" s="13" t="s">
        <v>42</v>
      </c>
      <c r="AX242" s="13" t="s">
        <v>89</v>
      </c>
      <c r="AY242" s="243" t="s">
        <v>142</v>
      </c>
    </row>
    <row r="243" s="2" customFormat="1" ht="16.5" customHeight="1">
      <c r="A243" s="41"/>
      <c r="B243" s="42"/>
      <c r="C243" s="274" t="s">
        <v>471</v>
      </c>
      <c r="D243" s="274" t="s">
        <v>349</v>
      </c>
      <c r="E243" s="275" t="s">
        <v>472</v>
      </c>
      <c r="F243" s="276" t="s">
        <v>473</v>
      </c>
      <c r="G243" s="277" t="s">
        <v>265</v>
      </c>
      <c r="H243" s="278">
        <v>14.746</v>
      </c>
      <c r="I243" s="279"/>
      <c r="J243" s="280">
        <f>ROUND(I243*H243,2)</f>
        <v>0</v>
      </c>
      <c r="K243" s="276" t="s">
        <v>233</v>
      </c>
      <c r="L243" s="281"/>
      <c r="M243" s="282" t="s">
        <v>44</v>
      </c>
      <c r="N243" s="283" t="s">
        <v>53</v>
      </c>
      <c r="O243" s="87"/>
      <c r="P243" s="224">
        <f>O243*H243</f>
        <v>0</v>
      </c>
      <c r="Q243" s="224">
        <v>0.0059500000000000004</v>
      </c>
      <c r="R243" s="224">
        <f>Q243*H243</f>
        <v>0.087738700000000003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178</v>
      </c>
      <c r="AT243" s="226" t="s">
        <v>349</v>
      </c>
      <c r="AU243" s="226" t="s">
        <v>21</v>
      </c>
      <c r="AY243" s="19" t="s">
        <v>142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89</v>
      </c>
      <c r="BK243" s="227">
        <f>ROUND(I243*H243,2)</f>
        <v>0</v>
      </c>
      <c r="BL243" s="19" t="s">
        <v>161</v>
      </c>
      <c r="BM243" s="226" t="s">
        <v>474</v>
      </c>
    </row>
    <row r="244" s="2" customFormat="1">
      <c r="A244" s="41"/>
      <c r="B244" s="42"/>
      <c r="C244" s="43"/>
      <c r="D244" s="228" t="s">
        <v>151</v>
      </c>
      <c r="E244" s="43"/>
      <c r="F244" s="229" t="s">
        <v>475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151</v>
      </c>
      <c r="AU244" s="19" t="s">
        <v>21</v>
      </c>
    </row>
    <row r="245" s="13" customFormat="1">
      <c r="A245" s="13"/>
      <c r="B245" s="233"/>
      <c r="C245" s="234"/>
      <c r="D245" s="228" t="s">
        <v>156</v>
      </c>
      <c r="E245" s="235" t="s">
        <v>44</v>
      </c>
      <c r="F245" s="236" t="s">
        <v>476</v>
      </c>
      <c r="G245" s="234"/>
      <c r="H245" s="237">
        <v>14.746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156</v>
      </c>
      <c r="AU245" s="243" t="s">
        <v>21</v>
      </c>
      <c r="AV245" s="13" t="s">
        <v>21</v>
      </c>
      <c r="AW245" s="13" t="s">
        <v>42</v>
      </c>
      <c r="AX245" s="13" t="s">
        <v>89</v>
      </c>
      <c r="AY245" s="243" t="s">
        <v>142</v>
      </c>
    </row>
    <row r="246" s="2" customFormat="1" ht="16.5" customHeight="1">
      <c r="A246" s="41"/>
      <c r="B246" s="42"/>
      <c r="C246" s="274" t="s">
        <v>29</v>
      </c>
      <c r="D246" s="274" t="s">
        <v>349</v>
      </c>
      <c r="E246" s="275" t="s">
        <v>477</v>
      </c>
      <c r="F246" s="276" t="s">
        <v>478</v>
      </c>
      <c r="G246" s="277" t="s">
        <v>467</v>
      </c>
      <c r="H246" s="278">
        <v>4.04</v>
      </c>
      <c r="I246" s="279"/>
      <c r="J246" s="280">
        <f>ROUND(I246*H246,2)</f>
        <v>0</v>
      </c>
      <c r="K246" s="276" t="s">
        <v>44</v>
      </c>
      <c r="L246" s="281"/>
      <c r="M246" s="282" t="s">
        <v>44</v>
      </c>
      <c r="N246" s="283" t="s">
        <v>53</v>
      </c>
      <c r="O246" s="87"/>
      <c r="P246" s="224">
        <f>O246*H246</f>
        <v>0</v>
      </c>
      <c r="Q246" s="224">
        <v>0.0092999999999999992</v>
      </c>
      <c r="R246" s="224">
        <f>Q246*H246</f>
        <v>0.037571999999999994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178</v>
      </c>
      <c r="AT246" s="226" t="s">
        <v>349</v>
      </c>
      <c r="AU246" s="226" t="s">
        <v>21</v>
      </c>
      <c r="AY246" s="19" t="s">
        <v>142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89</v>
      </c>
      <c r="BK246" s="227">
        <f>ROUND(I246*H246,2)</f>
        <v>0</v>
      </c>
      <c r="BL246" s="19" t="s">
        <v>161</v>
      </c>
      <c r="BM246" s="226" t="s">
        <v>479</v>
      </c>
    </row>
    <row r="247" s="13" customFormat="1">
      <c r="A247" s="13"/>
      <c r="B247" s="233"/>
      <c r="C247" s="234"/>
      <c r="D247" s="228" t="s">
        <v>156</v>
      </c>
      <c r="E247" s="235" t="s">
        <v>44</v>
      </c>
      <c r="F247" s="236" t="s">
        <v>480</v>
      </c>
      <c r="G247" s="234"/>
      <c r="H247" s="237">
        <v>4.04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156</v>
      </c>
      <c r="AU247" s="243" t="s">
        <v>21</v>
      </c>
      <c r="AV247" s="13" t="s">
        <v>21</v>
      </c>
      <c r="AW247" s="13" t="s">
        <v>42</v>
      </c>
      <c r="AX247" s="13" t="s">
        <v>89</v>
      </c>
      <c r="AY247" s="243" t="s">
        <v>142</v>
      </c>
    </row>
    <row r="248" s="2" customFormat="1" ht="16.5" customHeight="1">
      <c r="A248" s="41"/>
      <c r="B248" s="42"/>
      <c r="C248" s="274" t="s">
        <v>481</v>
      </c>
      <c r="D248" s="274" t="s">
        <v>349</v>
      </c>
      <c r="E248" s="275" t="s">
        <v>482</v>
      </c>
      <c r="F248" s="276" t="s">
        <v>483</v>
      </c>
      <c r="G248" s="277" t="s">
        <v>405</v>
      </c>
      <c r="H248" s="278">
        <v>0.0030000000000000001</v>
      </c>
      <c r="I248" s="279"/>
      <c r="J248" s="280">
        <f>ROUND(I248*H248,2)</f>
        <v>0</v>
      </c>
      <c r="K248" s="276" t="s">
        <v>233</v>
      </c>
      <c r="L248" s="281"/>
      <c r="M248" s="282" t="s">
        <v>44</v>
      </c>
      <c r="N248" s="283" t="s">
        <v>53</v>
      </c>
      <c r="O248" s="87"/>
      <c r="P248" s="224">
        <f>O248*H248</f>
        <v>0</v>
      </c>
      <c r="Q248" s="224">
        <v>1</v>
      </c>
      <c r="R248" s="224">
        <f>Q248*H248</f>
        <v>0.0030000000000000001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178</v>
      </c>
      <c r="AT248" s="226" t="s">
        <v>349</v>
      </c>
      <c r="AU248" s="226" t="s">
        <v>21</v>
      </c>
      <c r="AY248" s="19" t="s">
        <v>142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89</v>
      </c>
      <c r="BK248" s="227">
        <f>ROUND(I248*H248,2)</f>
        <v>0</v>
      </c>
      <c r="BL248" s="19" t="s">
        <v>161</v>
      </c>
      <c r="BM248" s="226" t="s">
        <v>484</v>
      </c>
    </row>
    <row r="249" s="13" customFormat="1">
      <c r="A249" s="13"/>
      <c r="B249" s="233"/>
      <c r="C249" s="234"/>
      <c r="D249" s="228" t="s">
        <v>156</v>
      </c>
      <c r="E249" s="235" t="s">
        <v>44</v>
      </c>
      <c r="F249" s="236" t="s">
        <v>485</v>
      </c>
      <c r="G249" s="234"/>
      <c r="H249" s="237">
        <v>0.0030000000000000001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21</v>
      </c>
      <c r="AV249" s="13" t="s">
        <v>21</v>
      </c>
      <c r="AW249" s="13" t="s">
        <v>42</v>
      </c>
      <c r="AX249" s="13" t="s">
        <v>89</v>
      </c>
      <c r="AY249" s="243" t="s">
        <v>142</v>
      </c>
    </row>
    <row r="250" s="2" customFormat="1" ht="16.5" customHeight="1">
      <c r="A250" s="41"/>
      <c r="B250" s="42"/>
      <c r="C250" s="215" t="s">
        <v>486</v>
      </c>
      <c r="D250" s="215" t="s">
        <v>145</v>
      </c>
      <c r="E250" s="216" t="s">
        <v>487</v>
      </c>
      <c r="F250" s="217" t="s">
        <v>488</v>
      </c>
      <c r="G250" s="218" t="s">
        <v>265</v>
      </c>
      <c r="H250" s="219">
        <v>692.52999999999997</v>
      </c>
      <c r="I250" s="220"/>
      <c r="J250" s="221">
        <f>ROUND(I250*H250,2)</f>
        <v>0</v>
      </c>
      <c r="K250" s="217" t="s">
        <v>233</v>
      </c>
      <c r="L250" s="47"/>
      <c r="M250" s="222" t="s">
        <v>44</v>
      </c>
      <c r="N250" s="223" t="s">
        <v>53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161</v>
      </c>
      <c r="AT250" s="226" t="s">
        <v>145</v>
      </c>
      <c r="AU250" s="226" t="s">
        <v>21</v>
      </c>
      <c r="AY250" s="19" t="s">
        <v>142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89</v>
      </c>
      <c r="BK250" s="227">
        <f>ROUND(I250*H250,2)</f>
        <v>0</v>
      </c>
      <c r="BL250" s="19" t="s">
        <v>161</v>
      </c>
      <c r="BM250" s="226" t="s">
        <v>489</v>
      </c>
    </row>
    <row r="251" s="2" customFormat="1">
      <c r="A251" s="41"/>
      <c r="B251" s="42"/>
      <c r="C251" s="43"/>
      <c r="D251" s="250" t="s">
        <v>235</v>
      </c>
      <c r="E251" s="43"/>
      <c r="F251" s="251" t="s">
        <v>490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19" t="s">
        <v>235</v>
      </c>
      <c r="AU251" s="19" t="s">
        <v>21</v>
      </c>
    </row>
    <row r="252" s="13" customFormat="1">
      <c r="A252" s="13"/>
      <c r="B252" s="233"/>
      <c r="C252" s="234"/>
      <c r="D252" s="228" t="s">
        <v>156</v>
      </c>
      <c r="E252" s="235" t="s">
        <v>44</v>
      </c>
      <c r="F252" s="236" t="s">
        <v>491</v>
      </c>
      <c r="G252" s="234"/>
      <c r="H252" s="237">
        <v>692.52999999999997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156</v>
      </c>
      <c r="AU252" s="243" t="s">
        <v>21</v>
      </c>
      <c r="AV252" s="13" t="s">
        <v>21</v>
      </c>
      <c r="AW252" s="13" t="s">
        <v>42</v>
      </c>
      <c r="AX252" s="13" t="s">
        <v>89</v>
      </c>
      <c r="AY252" s="243" t="s">
        <v>142</v>
      </c>
    </row>
    <row r="253" s="2" customFormat="1" ht="16.5" customHeight="1">
      <c r="A253" s="41"/>
      <c r="B253" s="42"/>
      <c r="C253" s="215" t="s">
        <v>492</v>
      </c>
      <c r="D253" s="215" t="s">
        <v>145</v>
      </c>
      <c r="E253" s="216" t="s">
        <v>493</v>
      </c>
      <c r="F253" s="217" t="s">
        <v>494</v>
      </c>
      <c r="G253" s="218" t="s">
        <v>265</v>
      </c>
      <c r="H253" s="219">
        <v>692.52999999999997</v>
      </c>
      <c r="I253" s="220"/>
      <c r="J253" s="221">
        <f>ROUND(I253*H253,2)</f>
        <v>0</v>
      </c>
      <c r="K253" s="217" t="s">
        <v>233</v>
      </c>
      <c r="L253" s="47"/>
      <c r="M253" s="222" t="s">
        <v>44</v>
      </c>
      <c r="N253" s="223" t="s">
        <v>53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161</v>
      </c>
      <c r="AT253" s="226" t="s">
        <v>145</v>
      </c>
      <c r="AU253" s="226" t="s">
        <v>21</v>
      </c>
      <c r="AY253" s="19" t="s">
        <v>142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89</v>
      </c>
      <c r="BK253" s="227">
        <f>ROUND(I253*H253,2)</f>
        <v>0</v>
      </c>
      <c r="BL253" s="19" t="s">
        <v>161</v>
      </c>
      <c r="BM253" s="226" t="s">
        <v>495</v>
      </c>
    </row>
    <row r="254" s="2" customFormat="1">
      <c r="A254" s="41"/>
      <c r="B254" s="42"/>
      <c r="C254" s="43"/>
      <c r="D254" s="250" t="s">
        <v>235</v>
      </c>
      <c r="E254" s="43"/>
      <c r="F254" s="251" t="s">
        <v>496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235</v>
      </c>
      <c r="AU254" s="19" t="s">
        <v>21</v>
      </c>
    </row>
    <row r="255" s="13" customFormat="1">
      <c r="A255" s="13"/>
      <c r="B255" s="233"/>
      <c r="C255" s="234"/>
      <c r="D255" s="228" t="s">
        <v>156</v>
      </c>
      <c r="E255" s="235" t="s">
        <v>44</v>
      </c>
      <c r="F255" s="236" t="s">
        <v>491</v>
      </c>
      <c r="G255" s="234"/>
      <c r="H255" s="237">
        <v>692.52999999999997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156</v>
      </c>
      <c r="AU255" s="243" t="s">
        <v>21</v>
      </c>
      <c r="AV255" s="13" t="s">
        <v>21</v>
      </c>
      <c r="AW255" s="13" t="s">
        <v>42</v>
      </c>
      <c r="AX255" s="13" t="s">
        <v>89</v>
      </c>
      <c r="AY255" s="243" t="s">
        <v>142</v>
      </c>
    </row>
    <row r="256" s="12" customFormat="1" ht="22.8" customHeight="1">
      <c r="A256" s="12"/>
      <c r="B256" s="199"/>
      <c r="C256" s="200"/>
      <c r="D256" s="201" t="s">
        <v>81</v>
      </c>
      <c r="E256" s="213" t="s">
        <v>161</v>
      </c>
      <c r="F256" s="213" t="s">
        <v>497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SUM(P257:P275)</f>
        <v>0</v>
      </c>
      <c r="Q256" s="207"/>
      <c r="R256" s="208">
        <f>SUM(R257:R275)</f>
        <v>2.3517099999999997</v>
      </c>
      <c r="S256" s="207"/>
      <c r="T256" s="209">
        <f>SUM(T257:T275)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89</v>
      </c>
      <c r="AT256" s="211" t="s">
        <v>81</v>
      </c>
      <c r="AU256" s="211" t="s">
        <v>89</v>
      </c>
      <c r="AY256" s="210" t="s">
        <v>142</v>
      </c>
      <c r="BK256" s="212">
        <f>SUM(BK257:BK275)</f>
        <v>0</v>
      </c>
    </row>
    <row r="257" s="2" customFormat="1" ht="21.75" customHeight="1">
      <c r="A257" s="41"/>
      <c r="B257" s="42"/>
      <c r="C257" s="215" t="s">
        <v>498</v>
      </c>
      <c r="D257" s="215" t="s">
        <v>145</v>
      </c>
      <c r="E257" s="216" t="s">
        <v>499</v>
      </c>
      <c r="F257" s="217" t="s">
        <v>500</v>
      </c>
      <c r="G257" s="218" t="s">
        <v>203</v>
      </c>
      <c r="H257" s="219">
        <v>82.427999999999997</v>
      </c>
      <c r="I257" s="220"/>
      <c r="J257" s="221">
        <f>ROUND(I257*H257,2)</f>
        <v>0</v>
      </c>
      <c r="K257" s="217" t="s">
        <v>233</v>
      </c>
      <c r="L257" s="47"/>
      <c r="M257" s="222" t="s">
        <v>44</v>
      </c>
      <c r="N257" s="223" t="s">
        <v>53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161</v>
      </c>
      <c r="AT257" s="226" t="s">
        <v>145</v>
      </c>
      <c r="AU257" s="226" t="s">
        <v>21</v>
      </c>
      <c r="AY257" s="19" t="s">
        <v>142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89</v>
      </c>
      <c r="BK257" s="227">
        <f>ROUND(I257*H257,2)</f>
        <v>0</v>
      </c>
      <c r="BL257" s="19" t="s">
        <v>161</v>
      </c>
      <c r="BM257" s="226" t="s">
        <v>501</v>
      </c>
    </row>
    <row r="258" s="2" customFormat="1">
      <c r="A258" s="41"/>
      <c r="B258" s="42"/>
      <c r="C258" s="43"/>
      <c r="D258" s="250" t="s">
        <v>235</v>
      </c>
      <c r="E258" s="43"/>
      <c r="F258" s="251" t="s">
        <v>502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235</v>
      </c>
      <c r="AU258" s="19" t="s">
        <v>21</v>
      </c>
    </row>
    <row r="259" s="13" customFormat="1">
      <c r="A259" s="13"/>
      <c r="B259" s="233"/>
      <c r="C259" s="234"/>
      <c r="D259" s="228" t="s">
        <v>156</v>
      </c>
      <c r="E259" s="235" t="s">
        <v>44</v>
      </c>
      <c r="F259" s="236" t="s">
        <v>503</v>
      </c>
      <c r="G259" s="234"/>
      <c r="H259" s="237">
        <v>72.438000000000002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156</v>
      </c>
      <c r="AU259" s="243" t="s">
        <v>21</v>
      </c>
      <c r="AV259" s="13" t="s">
        <v>21</v>
      </c>
      <c r="AW259" s="13" t="s">
        <v>42</v>
      </c>
      <c r="AX259" s="13" t="s">
        <v>82</v>
      </c>
      <c r="AY259" s="243" t="s">
        <v>142</v>
      </c>
    </row>
    <row r="260" s="13" customFormat="1">
      <c r="A260" s="13"/>
      <c r="B260" s="233"/>
      <c r="C260" s="234"/>
      <c r="D260" s="228" t="s">
        <v>156</v>
      </c>
      <c r="E260" s="235" t="s">
        <v>44</v>
      </c>
      <c r="F260" s="236" t="s">
        <v>504</v>
      </c>
      <c r="G260" s="234"/>
      <c r="H260" s="237">
        <v>9.9900000000000002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156</v>
      </c>
      <c r="AU260" s="243" t="s">
        <v>21</v>
      </c>
      <c r="AV260" s="13" t="s">
        <v>21</v>
      </c>
      <c r="AW260" s="13" t="s">
        <v>42</v>
      </c>
      <c r="AX260" s="13" t="s">
        <v>82</v>
      </c>
      <c r="AY260" s="243" t="s">
        <v>142</v>
      </c>
    </row>
    <row r="261" s="14" customFormat="1">
      <c r="A261" s="14"/>
      <c r="B261" s="252"/>
      <c r="C261" s="253"/>
      <c r="D261" s="228" t="s">
        <v>156</v>
      </c>
      <c r="E261" s="254" t="s">
        <v>44</v>
      </c>
      <c r="F261" s="255" t="s">
        <v>248</v>
      </c>
      <c r="G261" s="253"/>
      <c r="H261" s="256">
        <v>82.427999999999997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2" t="s">
        <v>156</v>
      </c>
      <c r="AU261" s="262" t="s">
        <v>21</v>
      </c>
      <c r="AV261" s="14" t="s">
        <v>161</v>
      </c>
      <c r="AW261" s="14" t="s">
        <v>42</v>
      </c>
      <c r="AX261" s="14" t="s">
        <v>89</v>
      </c>
      <c r="AY261" s="262" t="s">
        <v>142</v>
      </c>
    </row>
    <row r="262" s="2" customFormat="1" ht="16.5" customHeight="1">
      <c r="A262" s="41"/>
      <c r="B262" s="42"/>
      <c r="C262" s="215" t="s">
        <v>505</v>
      </c>
      <c r="D262" s="215" t="s">
        <v>145</v>
      </c>
      <c r="E262" s="216" t="s">
        <v>506</v>
      </c>
      <c r="F262" s="217" t="s">
        <v>507</v>
      </c>
      <c r="G262" s="218" t="s">
        <v>467</v>
      </c>
      <c r="H262" s="219">
        <v>17</v>
      </c>
      <c r="I262" s="220"/>
      <c r="J262" s="221">
        <f>ROUND(I262*H262,2)</f>
        <v>0</v>
      </c>
      <c r="K262" s="217" t="s">
        <v>233</v>
      </c>
      <c r="L262" s="47"/>
      <c r="M262" s="222" t="s">
        <v>44</v>
      </c>
      <c r="N262" s="223" t="s">
        <v>53</v>
      </c>
      <c r="O262" s="87"/>
      <c r="P262" s="224">
        <f>O262*H262</f>
        <v>0</v>
      </c>
      <c r="Q262" s="224">
        <v>0.087419999999999998</v>
      </c>
      <c r="R262" s="224">
        <f>Q262*H262</f>
        <v>1.48614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161</v>
      </c>
      <c r="AT262" s="226" t="s">
        <v>145</v>
      </c>
      <c r="AU262" s="226" t="s">
        <v>21</v>
      </c>
      <c r="AY262" s="19" t="s">
        <v>142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89</v>
      </c>
      <c r="BK262" s="227">
        <f>ROUND(I262*H262,2)</f>
        <v>0</v>
      </c>
      <c r="BL262" s="19" t="s">
        <v>161</v>
      </c>
      <c r="BM262" s="226" t="s">
        <v>508</v>
      </c>
    </row>
    <row r="263" s="2" customFormat="1">
      <c r="A263" s="41"/>
      <c r="B263" s="42"/>
      <c r="C263" s="43"/>
      <c r="D263" s="250" t="s">
        <v>235</v>
      </c>
      <c r="E263" s="43"/>
      <c r="F263" s="251" t="s">
        <v>509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235</v>
      </c>
      <c r="AU263" s="19" t="s">
        <v>21</v>
      </c>
    </row>
    <row r="264" s="13" customFormat="1">
      <c r="A264" s="13"/>
      <c r="B264" s="233"/>
      <c r="C264" s="234"/>
      <c r="D264" s="228" t="s">
        <v>156</v>
      </c>
      <c r="E264" s="235" t="s">
        <v>44</v>
      </c>
      <c r="F264" s="236" t="s">
        <v>510</v>
      </c>
      <c r="G264" s="234"/>
      <c r="H264" s="237">
        <v>16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21</v>
      </c>
      <c r="AV264" s="13" t="s">
        <v>21</v>
      </c>
      <c r="AW264" s="13" t="s">
        <v>42</v>
      </c>
      <c r="AX264" s="13" t="s">
        <v>82</v>
      </c>
      <c r="AY264" s="243" t="s">
        <v>142</v>
      </c>
    </row>
    <row r="265" s="13" customFormat="1">
      <c r="A265" s="13"/>
      <c r="B265" s="233"/>
      <c r="C265" s="234"/>
      <c r="D265" s="228" t="s">
        <v>156</v>
      </c>
      <c r="E265" s="235" t="s">
        <v>44</v>
      </c>
      <c r="F265" s="236" t="s">
        <v>511</v>
      </c>
      <c r="G265" s="234"/>
      <c r="H265" s="237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156</v>
      </c>
      <c r="AU265" s="243" t="s">
        <v>21</v>
      </c>
      <c r="AV265" s="13" t="s">
        <v>21</v>
      </c>
      <c r="AW265" s="13" t="s">
        <v>42</v>
      </c>
      <c r="AX265" s="13" t="s">
        <v>82</v>
      </c>
      <c r="AY265" s="243" t="s">
        <v>142</v>
      </c>
    </row>
    <row r="266" s="14" customFormat="1">
      <c r="A266" s="14"/>
      <c r="B266" s="252"/>
      <c r="C266" s="253"/>
      <c r="D266" s="228" t="s">
        <v>156</v>
      </c>
      <c r="E266" s="254" t="s">
        <v>44</v>
      </c>
      <c r="F266" s="255" t="s">
        <v>248</v>
      </c>
      <c r="G266" s="253"/>
      <c r="H266" s="256">
        <v>17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2" t="s">
        <v>156</v>
      </c>
      <c r="AU266" s="262" t="s">
        <v>21</v>
      </c>
      <c r="AV266" s="14" t="s">
        <v>161</v>
      </c>
      <c r="AW266" s="14" t="s">
        <v>42</v>
      </c>
      <c r="AX266" s="14" t="s">
        <v>89</v>
      </c>
      <c r="AY266" s="262" t="s">
        <v>142</v>
      </c>
    </row>
    <row r="267" s="2" customFormat="1" ht="16.5" customHeight="1">
      <c r="A267" s="41"/>
      <c r="B267" s="42"/>
      <c r="C267" s="274" t="s">
        <v>512</v>
      </c>
      <c r="D267" s="274" t="s">
        <v>349</v>
      </c>
      <c r="E267" s="275" t="s">
        <v>513</v>
      </c>
      <c r="F267" s="276" t="s">
        <v>514</v>
      </c>
      <c r="G267" s="277" t="s">
        <v>467</v>
      </c>
      <c r="H267" s="278">
        <v>4.04</v>
      </c>
      <c r="I267" s="279"/>
      <c r="J267" s="280">
        <f>ROUND(I267*H267,2)</f>
        <v>0</v>
      </c>
      <c r="K267" s="276" t="s">
        <v>233</v>
      </c>
      <c r="L267" s="281"/>
      <c r="M267" s="282" t="s">
        <v>44</v>
      </c>
      <c r="N267" s="283" t="s">
        <v>53</v>
      </c>
      <c r="O267" s="87"/>
      <c r="P267" s="224">
        <f>O267*H267</f>
        <v>0</v>
      </c>
      <c r="Q267" s="224">
        <v>0.040000000000000001</v>
      </c>
      <c r="R267" s="224">
        <f>Q267*H267</f>
        <v>0.16159999999999999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178</v>
      </c>
      <c r="AT267" s="226" t="s">
        <v>349</v>
      </c>
      <c r="AU267" s="226" t="s">
        <v>21</v>
      </c>
      <c r="AY267" s="19" t="s">
        <v>142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89</v>
      </c>
      <c r="BK267" s="227">
        <f>ROUND(I267*H267,2)</f>
        <v>0</v>
      </c>
      <c r="BL267" s="19" t="s">
        <v>161</v>
      </c>
      <c r="BM267" s="226" t="s">
        <v>515</v>
      </c>
    </row>
    <row r="268" s="13" customFormat="1">
      <c r="A268" s="13"/>
      <c r="B268" s="233"/>
      <c r="C268" s="234"/>
      <c r="D268" s="228" t="s">
        <v>156</v>
      </c>
      <c r="E268" s="235" t="s">
        <v>44</v>
      </c>
      <c r="F268" s="236" t="s">
        <v>516</v>
      </c>
      <c r="G268" s="234"/>
      <c r="H268" s="237">
        <v>4.04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156</v>
      </c>
      <c r="AU268" s="243" t="s">
        <v>21</v>
      </c>
      <c r="AV268" s="13" t="s">
        <v>21</v>
      </c>
      <c r="AW268" s="13" t="s">
        <v>42</v>
      </c>
      <c r="AX268" s="13" t="s">
        <v>89</v>
      </c>
      <c r="AY268" s="243" t="s">
        <v>142</v>
      </c>
    </row>
    <row r="269" s="2" customFormat="1" ht="16.5" customHeight="1">
      <c r="A269" s="41"/>
      <c r="B269" s="42"/>
      <c r="C269" s="274" t="s">
        <v>517</v>
      </c>
      <c r="D269" s="274" t="s">
        <v>349</v>
      </c>
      <c r="E269" s="275" t="s">
        <v>518</v>
      </c>
      <c r="F269" s="276" t="s">
        <v>519</v>
      </c>
      <c r="G269" s="277" t="s">
        <v>467</v>
      </c>
      <c r="H269" s="278">
        <v>11.109999999999999</v>
      </c>
      <c r="I269" s="279"/>
      <c r="J269" s="280">
        <f>ROUND(I269*H269,2)</f>
        <v>0</v>
      </c>
      <c r="K269" s="276" t="s">
        <v>233</v>
      </c>
      <c r="L269" s="281"/>
      <c r="M269" s="282" t="s">
        <v>44</v>
      </c>
      <c r="N269" s="283" t="s">
        <v>53</v>
      </c>
      <c r="O269" s="87"/>
      <c r="P269" s="224">
        <f>O269*H269</f>
        <v>0</v>
      </c>
      <c r="Q269" s="224">
        <v>0.050999999999999997</v>
      </c>
      <c r="R269" s="224">
        <f>Q269*H269</f>
        <v>0.56660999999999995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178</v>
      </c>
      <c r="AT269" s="226" t="s">
        <v>349</v>
      </c>
      <c r="AU269" s="226" t="s">
        <v>21</v>
      </c>
      <c r="AY269" s="19" t="s">
        <v>142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89</v>
      </c>
      <c r="BK269" s="227">
        <f>ROUND(I269*H269,2)</f>
        <v>0</v>
      </c>
      <c r="BL269" s="19" t="s">
        <v>161</v>
      </c>
      <c r="BM269" s="226" t="s">
        <v>520</v>
      </c>
    </row>
    <row r="270" s="13" customFormat="1">
      <c r="A270" s="13"/>
      <c r="B270" s="233"/>
      <c r="C270" s="234"/>
      <c r="D270" s="228" t="s">
        <v>156</v>
      </c>
      <c r="E270" s="235" t="s">
        <v>44</v>
      </c>
      <c r="F270" s="236" t="s">
        <v>521</v>
      </c>
      <c r="G270" s="234"/>
      <c r="H270" s="237">
        <v>11.109999999999999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21</v>
      </c>
      <c r="AV270" s="13" t="s">
        <v>21</v>
      </c>
      <c r="AW270" s="13" t="s">
        <v>42</v>
      </c>
      <c r="AX270" s="13" t="s">
        <v>82</v>
      </c>
      <c r="AY270" s="243" t="s">
        <v>142</v>
      </c>
    </row>
    <row r="271" s="14" customFormat="1">
      <c r="A271" s="14"/>
      <c r="B271" s="252"/>
      <c r="C271" s="253"/>
      <c r="D271" s="228" t="s">
        <v>156</v>
      </c>
      <c r="E271" s="254" t="s">
        <v>44</v>
      </c>
      <c r="F271" s="255" t="s">
        <v>248</v>
      </c>
      <c r="G271" s="253"/>
      <c r="H271" s="256">
        <v>11.109999999999999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156</v>
      </c>
      <c r="AU271" s="262" t="s">
        <v>21</v>
      </c>
      <c r="AV271" s="14" t="s">
        <v>161</v>
      </c>
      <c r="AW271" s="14" t="s">
        <v>42</v>
      </c>
      <c r="AX271" s="14" t="s">
        <v>89</v>
      </c>
      <c r="AY271" s="262" t="s">
        <v>142</v>
      </c>
    </row>
    <row r="272" s="2" customFormat="1" ht="16.5" customHeight="1">
      <c r="A272" s="41"/>
      <c r="B272" s="42"/>
      <c r="C272" s="274" t="s">
        <v>522</v>
      </c>
      <c r="D272" s="274" t="s">
        <v>349</v>
      </c>
      <c r="E272" s="275" t="s">
        <v>523</v>
      </c>
      <c r="F272" s="276" t="s">
        <v>524</v>
      </c>
      <c r="G272" s="277" t="s">
        <v>467</v>
      </c>
      <c r="H272" s="278">
        <v>2.02</v>
      </c>
      <c r="I272" s="279"/>
      <c r="J272" s="280">
        <f>ROUND(I272*H272,2)</f>
        <v>0</v>
      </c>
      <c r="K272" s="276" t="s">
        <v>233</v>
      </c>
      <c r="L272" s="281"/>
      <c r="M272" s="282" t="s">
        <v>44</v>
      </c>
      <c r="N272" s="283" t="s">
        <v>53</v>
      </c>
      <c r="O272" s="87"/>
      <c r="P272" s="224">
        <f>O272*H272</f>
        <v>0</v>
      </c>
      <c r="Q272" s="224">
        <v>0.068000000000000005</v>
      </c>
      <c r="R272" s="224">
        <f>Q272*H272</f>
        <v>0.13736000000000001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178</v>
      </c>
      <c r="AT272" s="226" t="s">
        <v>349</v>
      </c>
      <c r="AU272" s="226" t="s">
        <v>21</v>
      </c>
      <c r="AY272" s="19" t="s">
        <v>142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89</v>
      </c>
      <c r="BK272" s="227">
        <f>ROUND(I272*H272,2)</f>
        <v>0</v>
      </c>
      <c r="BL272" s="19" t="s">
        <v>161</v>
      </c>
      <c r="BM272" s="226" t="s">
        <v>525</v>
      </c>
    </row>
    <row r="273" s="13" customFormat="1">
      <c r="A273" s="13"/>
      <c r="B273" s="233"/>
      <c r="C273" s="234"/>
      <c r="D273" s="228" t="s">
        <v>156</v>
      </c>
      <c r="E273" s="235" t="s">
        <v>44</v>
      </c>
      <c r="F273" s="236" t="s">
        <v>526</v>
      </c>
      <c r="G273" s="234"/>
      <c r="H273" s="237">
        <v>2.02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21</v>
      </c>
      <c r="AV273" s="13" t="s">
        <v>21</v>
      </c>
      <c r="AW273" s="13" t="s">
        <v>42</v>
      </c>
      <c r="AX273" s="13" t="s">
        <v>82</v>
      </c>
      <c r="AY273" s="243" t="s">
        <v>142</v>
      </c>
    </row>
    <row r="274" s="13" customFormat="1">
      <c r="A274" s="13"/>
      <c r="B274" s="233"/>
      <c r="C274" s="234"/>
      <c r="D274" s="228" t="s">
        <v>156</v>
      </c>
      <c r="E274" s="235" t="s">
        <v>44</v>
      </c>
      <c r="F274" s="236" t="s">
        <v>527</v>
      </c>
      <c r="G274" s="234"/>
      <c r="H274" s="237">
        <v>0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156</v>
      </c>
      <c r="AU274" s="243" t="s">
        <v>21</v>
      </c>
      <c r="AV274" s="13" t="s">
        <v>21</v>
      </c>
      <c r="AW274" s="13" t="s">
        <v>42</v>
      </c>
      <c r="AX274" s="13" t="s">
        <v>82</v>
      </c>
      <c r="AY274" s="243" t="s">
        <v>142</v>
      </c>
    </row>
    <row r="275" s="14" customFormat="1">
      <c r="A275" s="14"/>
      <c r="B275" s="252"/>
      <c r="C275" s="253"/>
      <c r="D275" s="228" t="s">
        <v>156</v>
      </c>
      <c r="E275" s="254" t="s">
        <v>44</v>
      </c>
      <c r="F275" s="255" t="s">
        <v>248</v>
      </c>
      <c r="G275" s="253"/>
      <c r="H275" s="256">
        <v>2.02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2" t="s">
        <v>156</v>
      </c>
      <c r="AU275" s="262" t="s">
        <v>21</v>
      </c>
      <c r="AV275" s="14" t="s">
        <v>161</v>
      </c>
      <c r="AW275" s="14" t="s">
        <v>42</v>
      </c>
      <c r="AX275" s="14" t="s">
        <v>89</v>
      </c>
      <c r="AY275" s="262" t="s">
        <v>142</v>
      </c>
    </row>
    <row r="276" s="12" customFormat="1" ht="22.8" customHeight="1">
      <c r="A276" s="12"/>
      <c r="B276" s="199"/>
      <c r="C276" s="200"/>
      <c r="D276" s="201" t="s">
        <v>81</v>
      </c>
      <c r="E276" s="213" t="s">
        <v>141</v>
      </c>
      <c r="F276" s="213" t="s">
        <v>528</v>
      </c>
      <c r="G276" s="200"/>
      <c r="H276" s="200"/>
      <c r="I276" s="203"/>
      <c r="J276" s="214">
        <f>BK276</f>
        <v>0</v>
      </c>
      <c r="K276" s="200"/>
      <c r="L276" s="205"/>
      <c r="M276" s="206"/>
      <c r="N276" s="207"/>
      <c r="O276" s="207"/>
      <c r="P276" s="208">
        <f>SUM(P277:P298)</f>
        <v>0</v>
      </c>
      <c r="Q276" s="207"/>
      <c r="R276" s="208">
        <f>SUM(R277:R298)</f>
        <v>0</v>
      </c>
      <c r="S276" s="207"/>
      <c r="T276" s="209">
        <f>SUM(T277:T298)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89</v>
      </c>
      <c r="AT276" s="211" t="s">
        <v>81</v>
      </c>
      <c r="AU276" s="211" t="s">
        <v>89</v>
      </c>
      <c r="AY276" s="210" t="s">
        <v>142</v>
      </c>
      <c r="BK276" s="212">
        <f>SUM(BK277:BK298)</f>
        <v>0</v>
      </c>
    </row>
    <row r="277" s="2" customFormat="1" ht="24.15" customHeight="1">
      <c r="A277" s="41"/>
      <c r="B277" s="42"/>
      <c r="C277" s="215" t="s">
        <v>529</v>
      </c>
      <c r="D277" s="215" t="s">
        <v>145</v>
      </c>
      <c r="E277" s="216" t="s">
        <v>530</v>
      </c>
      <c r="F277" s="217" t="s">
        <v>531</v>
      </c>
      <c r="G277" s="218" t="s">
        <v>199</v>
      </c>
      <c r="H277" s="219">
        <v>2</v>
      </c>
      <c r="I277" s="220"/>
      <c r="J277" s="221">
        <f>ROUND(I277*H277,2)</f>
        <v>0</v>
      </c>
      <c r="K277" s="217" t="s">
        <v>233</v>
      </c>
      <c r="L277" s="47"/>
      <c r="M277" s="222" t="s">
        <v>44</v>
      </c>
      <c r="N277" s="223" t="s">
        <v>53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161</v>
      </c>
      <c r="AT277" s="226" t="s">
        <v>145</v>
      </c>
      <c r="AU277" s="226" t="s">
        <v>21</v>
      </c>
      <c r="AY277" s="19" t="s">
        <v>142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89</v>
      </c>
      <c r="BK277" s="227">
        <f>ROUND(I277*H277,2)</f>
        <v>0</v>
      </c>
      <c r="BL277" s="19" t="s">
        <v>161</v>
      </c>
      <c r="BM277" s="226" t="s">
        <v>532</v>
      </c>
    </row>
    <row r="278" s="2" customFormat="1">
      <c r="A278" s="41"/>
      <c r="B278" s="42"/>
      <c r="C278" s="43"/>
      <c r="D278" s="250" t="s">
        <v>235</v>
      </c>
      <c r="E278" s="43"/>
      <c r="F278" s="251" t="s">
        <v>533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235</v>
      </c>
      <c r="AU278" s="19" t="s">
        <v>21</v>
      </c>
    </row>
    <row r="279" s="13" customFormat="1">
      <c r="A279" s="13"/>
      <c r="B279" s="233"/>
      <c r="C279" s="234"/>
      <c r="D279" s="228" t="s">
        <v>156</v>
      </c>
      <c r="E279" s="235" t="s">
        <v>44</v>
      </c>
      <c r="F279" s="236" t="s">
        <v>534</v>
      </c>
      <c r="G279" s="234"/>
      <c r="H279" s="237">
        <v>2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156</v>
      </c>
      <c r="AU279" s="243" t="s">
        <v>21</v>
      </c>
      <c r="AV279" s="13" t="s">
        <v>21</v>
      </c>
      <c r="AW279" s="13" t="s">
        <v>42</v>
      </c>
      <c r="AX279" s="13" t="s">
        <v>89</v>
      </c>
      <c r="AY279" s="243" t="s">
        <v>142</v>
      </c>
    </row>
    <row r="280" s="2" customFormat="1" ht="24.15" customHeight="1">
      <c r="A280" s="41"/>
      <c r="B280" s="42"/>
      <c r="C280" s="215" t="s">
        <v>535</v>
      </c>
      <c r="D280" s="215" t="s">
        <v>145</v>
      </c>
      <c r="E280" s="216" t="s">
        <v>536</v>
      </c>
      <c r="F280" s="217" t="s">
        <v>537</v>
      </c>
      <c r="G280" s="218" t="s">
        <v>199</v>
      </c>
      <c r="H280" s="219">
        <v>98</v>
      </c>
      <c r="I280" s="220"/>
      <c r="J280" s="221">
        <f>ROUND(I280*H280,2)</f>
        <v>0</v>
      </c>
      <c r="K280" s="217" t="s">
        <v>233</v>
      </c>
      <c r="L280" s="47"/>
      <c r="M280" s="222" t="s">
        <v>44</v>
      </c>
      <c r="N280" s="223" t="s">
        <v>53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161</v>
      </c>
      <c r="AT280" s="226" t="s">
        <v>145</v>
      </c>
      <c r="AU280" s="226" t="s">
        <v>21</v>
      </c>
      <c r="AY280" s="19" t="s">
        <v>142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89</v>
      </c>
      <c r="BK280" s="227">
        <f>ROUND(I280*H280,2)</f>
        <v>0</v>
      </c>
      <c r="BL280" s="19" t="s">
        <v>161</v>
      </c>
      <c r="BM280" s="226" t="s">
        <v>538</v>
      </c>
    </row>
    <row r="281" s="2" customFormat="1">
      <c r="A281" s="41"/>
      <c r="B281" s="42"/>
      <c r="C281" s="43"/>
      <c r="D281" s="250" t="s">
        <v>235</v>
      </c>
      <c r="E281" s="43"/>
      <c r="F281" s="251" t="s">
        <v>539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9" t="s">
        <v>235</v>
      </c>
      <c r="AU281" s="19" t="s">
        <v>21</v>
      </c>
    </row>
    <row r="282" s="13" customFormat="1">
      <c r="A282" s="13"/>
      <c r="B282" s="233"/>
      <c r="C282" s="234"/>
      <c r="D282" s="228" t="s">
        <v>156</v>
      </c>
      <c r="E282" s="235" t="s">
        <v>44</v>
      </c>
      <c r="F282" s="236" t="s">
        <v>540</v>
      </c>
      <c r="G282" s="234"/>
      <c r="H282" s="237">
        <v>98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21</v>
      </c>
      <c r="AV282" s="13" t="s">
        <v>21</v>
      </c>
      <c r="AW282" s="13" t="s">
        <v>42</v>
      </c>
      <c r="AX282" s="13" t="s">
        <v>89</v>
      </c>
      <c r="AY282" s="243" t="s">
        <v>142</v>
      </c>
    </row>
    <row r="283" s="2" customFormat="1" ht="21.75" customHeight="1">
      <c r="A283" s="41"/>
      <c r="B283" s="42"/>
      <c r="C283" s="215" t="s">
        <v>541</v>
      </c>
      <c r="D283" s="215" t="s">
        <v>145</v>
      </c>
      <c r="E283" s="216" t="s">
        <v>542</v>
      </c>
      <c r="F283" s="217" t="s">
        <v>543</v>
      </c>
      <c r="G283" s="218" t="s">
        <v>199</v>
      </c>
      <c r="H283" s="219">
        <v>196</v>
      </c>
      <c r="I283" s="220"/>
      <c r="J283" s="221">
        <f>ROUND(I283*H283,2)</f>
        <v>0</v>
      </c>
      <c r="K283" s="217" t="s">
        <v>233</v>
      </c>
      <c r="L283" s="47"/>
      <c r="M283" s="222" t="s">
        <v>44</v>
      </c>
      <c r="N283" s="223" t="s">
        <v>53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161</v>
      </c>
      <c r="AT283" s="226" t="s">
        <v>145</v>
      </c>
      <c r="AU283" s="226" t="s">
        <v>21</v>
      </c>
      <c r="AY283" s="19" t="s">
        <v>142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89</v>
      </c>
      <c r="BK283" s="227">
        <f>ROUND(I283*H283,2)</f>
        <v>0</v>
      </c>
      <c r="BL283" s="19" t="s">
        <v>161</v>
      </c>
      <c r="BM283" s="226" t="s">
        <v>544</v>
      </c>
    </row>
    <row r="284" s="2" customFormat="1">
      <c r="A284" s="41"/>
      <c r="B284" s="42"/>
      <c r="C284" s="43"/>
      <c r="D284" s="250" t="s">
        <v>235</v>
      </c>
      <c r="E284" s="43"/>
      <c r="F284" s="251" t="s">
        <v>545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235</v>
      </c>
      <c r="AU284" s="19" t="s">
        <v>21</v>
      </c>
    </row>
    <row r="285" s="13" customFormat="1">
      <c r="A285" s="13"/>
      <c r="B285" s="233"/>
      <c r="C285" s="234"/>
      <c r="D285" s="228" t="s">
        <v>156</v>
      </c>
      <c r="E285" s="235" t="s">
        <v>44</v>
      </c>
      <c r="F285" s="236" t="s">
        <v>546</v>
      </c>
      <c r="G285" s="234"/>
      <c r="H285" s="237">
        <v>196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156</v>
      </c>
      <c r="AU285" s="243" t="s">
        <v>21</v>
      </c>
      <c r="AV285" s="13" t="s">
        <v>21</v>
      </c>
      <c r="AW285" s="13" t="s">
        <v>42</v>
      </c>
      <c r="AX285" s="13" t="s">
        <v>82</v>
      </c>
      <c r="AY285" s="243" t="s">
        <v>142</v>
      </c>
    </row>
    <row r="286" s="14" customFormat="1">
      <c r="A286" s="14"/>
      <c r="B286" s="252"/>
      <c r="C286" s="253"/>
      <c r="D286" s="228" t="s">
        <v>156</v>
      </c>
      <c r="E286" s="254" t="s">
        <v>44</v>
      </c>
      <c r="F286" s="255" t="s">
        <v>248</v>
      </c>
      <c r="G286" s="253"/>
      <c r="H286" s="256">
        <v>196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2" t="s">
        <v>156</v>
      </c>
      <c r="AU286" s="262" t="s">
        <v>21</v>
      </c>
      <c r="AV286" s="14" t="s">
        <v>161</v>
      </c>
      <c r="AW286" s="14" t="s">
        <v>42</v>
      </c>
      <c r="AX286" s="14" t="s">
        <v>89</v>
      </c>
      <c r="AY286" s="262" t="s">
        <v>142</v>
      </c>
    </row>
    <row r="287" s="2" customFormat="1" ht="21.75" customHeight="1">
      <c r="A287" s="41"/>
      <c r="B287" s="42"/>
      <c r="C287" s="215" t="s">
        <v>547</v>
      </c>
      <c r="D287" s="215" t="s">
        <v>145</v>
      </c>
      <c r="E287" s="216" t="s">
        <v>548</v>
      </c>
      <c r="F287" s="217" t="s">
        <v>549</v>
      </c>
      <c r="G287" s="218" t="s">
        <v>199</v>
      </c>
      <c r="H287" s="219">
        <v>2</v>
      </c>
      <c r="I287" s="220"/>
      <c r="J287" s="221">
        <f>ROUND(I287*H287,2)</f>
        <v>0</v>
      </c>
      <c r="K287" s="217" t="s">
        <v>233</v>
      </c>
      <c r="L287" s="47"/>
      <c r="M287" s="222" t="s">
        <v>44</v>
      </c>
      <c r="N287" s="223" t="s">
        <v>53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161</v>
      </c>
      <c r="AT287" s="226" t="s">
        <v>145</v>
      </c>
      <c r="AU287" s="226" t="s">
        <v>21</v>
      </c>
      <c r="AY287" s="19" t="s">
        <v>142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89</v>
      </c>
      <c r="BK287" s="227">
        <f>ROUND(I287*H287,2)</f>
        <v>0</v>
      </c>
      <c r="BL287" s="19" t="s">
        <v>161</v>
      </c>
      <c r="BM287" s="226" t="s">
        <v>550</v>
      </c>
    </row>
    <row r="288" s="2" customFormat="1">
      <c r="A288" s="41"/>
      <c r="B288" s="42"/>
      <c r="C288" s="43"/>
      <c r="D288" s="250" t="s">
        <v>235</v>
      </c>
      <c r="E288" s="43"/>
      <c r="F288" s="251" t="s">
        <v>551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235</v>
      </c>
      <c r="AU288" s="19" t="s">
        <v>21</v>
      </c>
    </row>
    <row r="289" s="13" customFormat="1">
      <c r="A289" s="13"/>
      <c r="B289" s="233"/>
      <c r="C289" s="234"/>
      <c r="D289" s="228" t="s">
        <v>156</v>
      </c>
      <c r="E289" s="235" t="s">
        <v>44</v>
      </c>
      <c r="F289" s="236" t="s">
        <v>534</v>
      </c>
      <c r="G289" s="234"/>
      <c r="H289" s="237">
        <v>2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156</v>
      </c>
      <c r="AU289" s="243" t="s">
        <v>21</v>
      </c>
      <c r="AV289" s="13" t="s">
        <v>21</v>
      </c>
      <c r="AW289" s="13" t="s">
        <v>42</v>
      </c>
      <c r="AX289" s="13" t="s">
        <v>89</v>
      </c>
      <c r="AY289" s="243" t="s">
        <v>142</v>
      </c>
    </row>
    <row r="290" s="2" customFormat="1" ht="24.15" customHeight="1">
      <c r="A290" s="41"/>
      <c r="B290" s="42"/>
      <c r="C290" s="215" t="s">
        <v>552</v>
      </c>
      <c r="D290" s="215" t="s">
        <v>145</v>
      </c>
      <c r="E290" s="216" t="s">
        <v>553</v>
      </c>
      <c r="F290" s="217" t="s">
        <v>554</v>
      </c>
      <c r="G290" s="218" t="s">
        <v>199</v>
      </c>
      <c r="H290" s="219">
        <v>98</v>
      </c>
      <c r="I290" s="220"/>
      <c r="J290" s="221">
        <f>ROUND(I290*H290,2)</f>
        <v>0</v>
      </c>
      <c r="K290" s="217" t="s">
        <v>233</v>
      </c>
      <c r="L290" s="47"/>
      <c r="M290" s="222" t="s">
        <v>44</v>
      </c>
      <c r="N290" s="223" t="s">
        <v>53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161</v>
      </c>
      <c r="AT290" s="226" t="s">
        <v>145</v>
      </c>
      <c r="AU290" s="226" t="s">
        <v>21</v>
      </c>
      <c r="AY290" s="19" t="s">
        <v>142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89</v>
      </c>
      <c r="BK290" s="227">
        <f>ROUND(I290*H290,2)</f>
        <v>0</v>
      </c>
      <c r="BL290" s="19" t="s">
        <v>161</v>
      </c>
      <c r="BM290" s="226" t="s">
        <v>555</v>
      </c>
    </row>
    <row r="291" s="2" customFormat="1">
      <c r="A291" s="41"/>
      <c r="B291" s="42"/>
      <c r="C291" s="43"/>
      <c r="D291" s="250" t="s">
        <v>235</v>
      </c>
      <c r="E291" s="43"/>
      <c r="F291" s="251" t="s">
        <v>556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235</v>
      </c>
      <c r="AU291" s="19" t="s">
        <v>21</v>
      </c>
    </row>
    <row r="292" s="13" customFormat="1">
      <c r="A292" s="13"/>
      <c r="B292" s="233"/>
      <c r="C292" s="234"/>
      <c r="D292" s="228" t="s">
        <v>156</v>
      </c>
      <c r="E292" s="235" t="s">
        <v>44</v>
      </c>
      <c r="F292" s="236" t="s">
        <v>197</v>
      </c>
      <c r="G292" s="234"/>
      <c r="H292" s="237">
        <v>98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156</v>
      </c>
      <c r="AU292" s="243" t="s">
        <v>21</v>
      </c>
      <c r="AV292" s="13" t="s">
        <v>21</v>
      </c>
      <c r="AW292" s="13" t="s">
        <v>42</v>
      </c>
      <c r="AX292" s="13" t="s">
        <v>89</v>
      </c>
      <c r="AY292" s="243" t="s">
        <v>142</v>
      </c>
    </row>
    <row r="293" s="2" customFormat="1" ht="16.5" customHeight="1">
      <c r="A293" s="41"/>
      <c r="B293" s="42"/>
      <c r="C293" s="215" t="s">
        <v>557</v>
      </c>
      <c r="D293" s="215" t="s">
        <v>145</v>
      </c>
      <c r="E293" s="216" t="s">
        <v>558</v>
      </c>
      <c r="F293" s="217" t="s">
        <v>559</v>
      </c>
      <c r="G293" s="218" t="s">
        <v>199</v>
      </c>
      <c r="H293" s="219">
        <v>98</v>
      </c>
      <c r="I293" s="220"/>
      <c r="J293" s="221">
        <f>ROUND(I293*H293,2)</f>
        <v>0</v>
      </c>
      <c r="K293" s="217" t="s">
        <v>233</v>
      </c>
      <c r="L293" s="47"/>
      <c r="M293" s="222" t="s">
        <v>44</v>
      </c>
      <c r="N293" s="223" t="s">
        <v>53</v>
      </c>
      <c r="O293" s="87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161</v>
      </c>
      <c r="AT293" s="226" t="s">
        <v>145</v>
      </c>
      <c r="AU293" s="226" t="s">
        <v>21</v>
      </c>
      <c r="AY293" s="19" t="s">
        <v>142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89</v>
      </c>
      <c r="BK293" s="227">
        <f>ROUND(I293*H293,2)</f>
        <v>0</v>
      </c>
      <c r="BL293" s="19" t="s">
        <v>161</v>
      </c>
      <c r="BM293" s="226" t="s">
        <v>560</v>
      </c>
    </row>
    <row r="294" s="2" customFormat="1">
      <c r="A294" s="41"/>
      <c r="B294" s="42"/>
      <c r="C294" s="43"/>
      <c r="D294" s="250" t="s">
        <v>235</v>
      </c>
      <c r="E294" s="43"/>
      <c r="F294" s="251" t="s">
        <v>561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19" t="s">
        <v>235</v>
      </c>
      <c r="AU294" s="19" t="s">
        <v>21</v>
      </c>
    </row>
    <row r="295" s="13" customFormat="1">
      <c r="A295" s="13"/>
      <c r="B295" s="233"/>
      <c r="C295" s="234"/>
      <c r="D295" s="228" t="s">
        <v>156</v>
      </c>
      <c r="E295" s="235" t="s">
        <v>44</v>
      </c>
      <c r="F295" s="236" t="s">
        <v>197</v>
      </c>
      <c r="G295" s="234"/>
      <c r="H295" s="237">
        <v>98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156</v>
      </c>
      <c r="AU295" s="243" t="s">
        <v>21</v>
      </c>
      <c r="AV295" s="13" t="s">
        <v>21</v>
      </c>
      <c r="AW295" s="13" t="s">
        <v>42</v>
      </c>
      <c r="AX295" s="13" t="s">
        <v>89</v>
      </c>
      <c r="AY295" s="243" t="s">
        <v>142</v>
      </c>
    </row>
    <row r="296" s="2" customFormat="1" ht="24.15" customHeight="1">
      <c r="A296" s="41"/>
      <c r="B296" s="42"/>
      <c r="C296" s="215" t="s">
        <v>562</v>
      </c>
      <c r="D296" s="215" t="s">
        <v>145</v>
      </c>
      <c r="E296" s="216" t="s">
        <v>563</v>
      </c>
      <c r="F296" s="217" t="s">
        <v>564</v>
      </c>
      <c r="G296" s="218" t="s">
        <v>199</v>
      </c>
      <c r="H296" s="219">
        <v>98</v>
      </c>
      <c r="I296" s="220"/>
      <c r="J296" s="221">
        <f>ROUND(I296*H296,2)</f>
        <v>0</v>
      </c>
      <c r="K296" s="217" t="s">
        <v>233</v>
      </c>
      <c r="L296" s="47"/>
      <c r="M296" s="222" t="s">
        <v>44</v>
      </c>
      <c r="N296" s="223" t="s">
        <v>53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161</v>
      </c>
      <c r="AT296" s="226" t="s">
        <v>145</v>
      </c>
      <c r="AU296" s="226" t="s">
        <v>21</v>
      </c>
      <c r="AY296" s="19" t="s">
        <v>142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89</v>
      </c>
      <c r="BK296" s="227">
        <f>ROUND(I296*H296,2)</f>
        <v>0</v>
      </c>
      <c r="BL296" s="19" t="s">
        <v>161</v>
      </c>
      <c r="BM296" s="226" t="s">
        <v>565</v>
      </c>
    </row>
    <row r="297" s="2" customFormat="1">
      <c r="A297" s="41"/>
      <c r="B297" s="42"/>
      <c r="C297" s="43"/>
      <c r="D297" s="250" t="s">
        <v>235</v>
      </c>
      <c r="E297" s="43"/>
      <c r="F297" s="251" t="s">
        <v>566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235</v>
      </c>
      <c r="AU297" s="19" t="s">
        <v>21</v>
      </c>
    </row>
    <row r="298" s="13" customFormat="1">
      <c r="A298" s="13"/>
      <c r="B298" s="233"/>
      <c r="C298" s="234"/>
      <c r="D298" s="228" t="s">
        <v>156</v>
      </c>
      <c r="E298" s="235" t="s">
        <v>197</v>
      </c>
      <c r="F298" s="236" t="s">
        <v>567</v>
      </c>
      <c r="G298" s="234"/>
      <c r="H298" s="237">
        <v>98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156</v>
      </c>
      <c r="AU298" s="243" t="s">
        <v>21</v>
      </c>
      <c r="AV298" s="13" t="s">
        <v>21</v>
      </c>
      <c r="AW298" s="13" t="s">
        <v>42</v>
      </c>
      <c r="AX298" s="13" t="s">
        <v>89</v>
      </c>
      <c r="AY298" s="243" t="s">
        <v>142</v>
      </c>
    </row>
    <row r="299" s="12" customFormat="1" ht="22.8" customHeight="1">
      <c r="A299" s="12"/>
      <c r="B299" s="199"/>
      <c r="C299" s="200"/>
      <c r="D299" s="201" t="s">
        <v>81</v>
      </c>
      <c r="E299" s="213" t="s">
        <v>178</v>
      </c>
      <c r="F299" s="213" t="s">
        <v>568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SUM(P300:P418)</f>
        <v>0</v>
      </c>
      <c r="Q299" s="207"/>
      <c r="R299" s="208">
        <f>SUM(R300:R418)</f>
        <v>108.66262654999999</v>
      </c>
      <c r="S299" s="207"/>
      <c r="T299" s="209">
        <f>SUM(T300:T418)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89</v>
      </c>
      <c r="AT299" s="211" t="s">
        <v>81</v>
      </c>
      <c r="AU299" s="211" t="s">
        <v>89</v>
      </c>
      <c r="AY299" s="210" t="s">
        <v>142</v>
      </c>
      <c r="BK299" s="212">
        <f>SUM(BK300:BK418)</f>
        <v>0</v>
      </c>
    </row>
    <row r="300" s="2" customFormat="1" ht="16.5" customHeight="1">
      <c r="A300" s="41"/>
      <c r="B300" s="42"/>
      <c r="C300" s="215" t="s">
        <v>569</v>
      </c>
      <c r="D300" s="215" t="s">
        <v>145</v>
      </c>
      <c r="E300" s="216" t="s">
        <v>570</v>
      </c>
      <c r="F300" s="217" t="s">
        <v>571</v>
      </c>
      <c r="G300" s="218" t="s">
        <v>265</v>
      </c>
      <c r="H300" s="219">
        <v>111</v>
      </c>
      <c r="I300" s="220"/>
      <c r="J300" s="221">
        <f>ROUND(I300*H300,2)</f>
        <v>0</v>
      </c>
      <c r="K300" s="217" t="s">
        <v>233</v>
      </c>
      <c r="L300" s="47"/>
      <c r="M300" s="222" t="s">
        <v>44</v>
      </c>
      <c r="N300" s="223" t="s">
        <v>53</v>
      </c>
      <c r="O300" s="87"/>
      <c r="P300" s="224">
        <f>O300*H300</f>
        <v>0</v>
      </c>
      <c r="Q300" s="224">
        <v>1.0000000000000001E-05</v>
      </c>
      <c r="R300" s="224">
        <f>Q300*H300</f>
        <v>0.0011100000000000001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161</v>
      </c>
      <c r="AT300" s="226" t="s">
        <v>145</v>
      </c>
      <c r="AU300" s="226" t="s">
        <v>21</v>
      </c>
      <c r="AY300" s="19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89</v>
      </c>
      <c r="BK300" s="227">
        <f>ROUND(I300*H300,2)</f>
        <v>0</v>
      </c>
      <c r="BL300" s="19" t="s">
        <v>161</v>
      </c>
      <c r="BM300" s="226" t="s">
        <v>572</v>
      </c>
    </row>
    <row r="301" s="2" customFormat="1">
      <c r="A301" s="41"/>
      <c r="B301" s="42"/>
      <c r="C301" s="43"/>
      <c r="D301" s="250" t="s">
        <v>235</v>
      </c>
      <c r="E301" s="43"/>
      <c r="F301" s="251" t="s">
        <v>573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235</v>
      </c>
      <c r="AU301" s="19" t="s">
        <v>21</v>
      </c>
    </row>
    <row r="302" s="13" customFormat="1">
      <c r="A302" s="13"/>
      <c r="B302" s="233"/>
      <c r="C302" s="234"/>
      <c r="D302" s="228" t="s">
        <v>156</v>
      </c>
      <c r="E302" s="235" t="s">
        <v>44</v>
      </c>
      <c r="F302" s="236" t="s">
        <v>574</v>
      </c>
      <c r="G302" s="234"/>
      <c r="H302" s="237">
        <v>102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156</v>
      </c>
      <c r="AU302" s="243" t="s">
        <v>21</v>
      </c>
      <c r="AV302" s="13" t="s">
        <v>21</v>
      </c>
      <c r="AW302" s="13" t="s">
        <v>42</v>
      </c>
      <c r="AX302" s="13" t="s">
        <v>82</v>
      </c>
      <c r="AY302" s="243" t="s">
        <v>142</v>
      </c>
    </row>
    <row r="303" s="13" customFormat="1">
      <c r="A303" s="13"/>
      <c r="B303" s="233"/>
      <c r="C303" s="234"/>
      <c r="D303" s="228" t="s">
        <v>156</v>
      </c>
      <c r="E303" s="235" t="s">
        <v>44</v>
      </c>
      <c r="F303" s="236" t="s">
        <v>575</v>
      </c>
      <c r="G303" s="234"/>
      <c r="H303" s="237">
        <v>9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156</v>
      </c>
      <c r="AU303" s="243" t="s">
        <v>21</v>
      </c>
      <c r="AV303" s="13" t="s">
        <v>21</v>
      </c>
      <c r="AW303" s="13" t="s">
        <v>42</v>
      </c>
      <c r="AX303" s="13" t="s">
        <v>82</v>
      </c>
      <c r="AY303" s="243" t="s">
        <v>142</v>
      </c>
    </row>
    <row r="304" s="14" customFormat="1">
      <c r="A304" s="14"/>
      <c r="B304" s="252"/>
      <c r="C304" s="253"/>
      <c r="D304" s="228" t="s">
        <v>156</v>
      </c>
      <c r="E304" s="254" t="s">
        <v>44</v>
      </c>
      <c r="F304" s="255" t="s">
        <v>248</v>
      </c>
      <c r="G304" s="253"/>
      <c r="H304" s="256">
        <v>111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2" t="s">
        <v>156</v>
      </c>
      <c r="AU304" s="262" t="s">
        <v>21</v>
      </c>
      <c r="AV304" s="14" t="s">
        <v>161</v>
      </c>
      <c r="AW304" s="14" t="s">
        <v>42</v>
      </c>
      <c r="AX304" s="14" t="s">
        <v>89</v>
      </c>
      <c r="AY304" s="262" t="s">
        <v>142</v>
      </c>
    </row>
    <row r="305" s="2" customFormat="1" ht="16.5" customHeight="1">
      <c r="A305" s="41"/>
      <c r="B305" s="42"/>
      <c r="C305" s="274" t="s">
        <v>576</v>
      </c>
      <c r="D305" s="274" t="s">
        <v>349</v>
      </c>
      <c r="E305" s="275" t="s">
        <v>577</v>
      </c>
      <c r="F305" s="276" t="s">
        <v>578</v>
      </c>
      <c r="G305" s="277" t="s">
        <v>265</v>
      </c>
      <c r="H305" s="278">
        <v>114.33</v>
      </c>
      <c r="I305" s="279"/>
      <c r="J305" s="280">
        <f>ROUND(I305*H305,2)</f>
        <v>0</v>
      </c>
      <c r="K305" s="276" t="s">
        <v>233</v>
      </c>
      <c r="L305" s="281"/>
      <c r="M305" s="282" t="s">
        <v>44</v>
      </c>
      <c r="N305" s="283" t="s">
        <v>53</v>
      </c>
      <c r="O305" s="87"/>
      <c r="P305" s="224">
        <f>O305*H305</f>
        <v>0</v>
      </c>
      <c r="Q305" s="224">
        <v>0.0026700000000000001</v>
      </c>
      <c r="R305" s="224">
        <f>Q305*H305</f>
        <v>0.30526110000000001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178</v>
      </c>
      <c r="AT305" s="226" t="s">
        <v>349</v>
      </c>
      <c r="AU305" s="226" t="s">
        <v>21</v>
      </c>
      <c r="AY305" s="19" t="s">
        <v>142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89</v>
      </c>
      <c r="BK305" s="227">
        <f>ROUND(I305*H305,2)</f>
        <v>0</v>
      </c>
      <c r="BL305" s="19" t="s">
        <v>161</v>
      </c>
      <c r="BM305" s="226" t="s">
        <v>579</v>
      </c>
    </row>
    <row r="306" s="13" customFormat="1">
      <c r="A306" s="13"/>
      <c r="B306" s="233"/>
      <c r="C306" s="234"/>
      <c r="D306" s="228" t="s">
        <v>156</v>
      </c>
      <c r="E306" s="235" t="s">
        <v>44</v>
      </c>
      <c r="F306" s="236" t="s">
        <v>580</v>
      </c>
      <c r="G306" s="234"/>
      <c r="H306" s="237">
        <v>111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156</v>
      </c>
      <c r="AU306" s="243" t="s">
        <v>21</v>
      </c>
      <c r="AV306" s="13" t="s">
        <v>21</v>
      </c>
      <c r="AW306" s="13" t="s">
        <v>42</v>
      </c>
      <c r="AX306" s="13" t="s">
        <v>89</v>
      </c>
      <c r="AY306" s="243" t="s">
        <v>142</v>
      </c>
    </row>
    <row r="307" s="13" customFormat="1">
      <c r="A307" s="13"/>
      <c r="B307" s="233"/>
      <c r="C307" s="234"/>
      <c r="D307" s="228" t="s">
        <v>156</v>
      </c>
      <c r="E307" s="234"/>
      <c r="F307" s="236" t="s">
        <v>581</v>
      </c>
      <c r="G307" s="234"/>
      <c r="H307" s="237">
        <v>114.33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21</v>
      </c>
      <c r="AV307" s="13" t="s">
        <v>21</v>
      </c>
      <c r="AW307" s="13" t="s">
        <v>4</v>
      </c>
      <c r="AX307" s="13" t="s">
        <v>89</v>
      </c>
      <c r="AY307" s="243" t="s">
        <v>142</v>
      </c>
    </row>
    <row r="308" s="2" customFormat="1" ht="16.5" customHeight="1">
      <c r="A308" s="41"/>
      <c r="B308" s="42"/>
      <c r="C308" s="215" t="s">
        <v>582</v>
      </c>
      <c r="D308" s="215" t="s">
        <v>145</v>
      </c>
      <c r="E308" s="216" t="s">
        <v>583</v>
      </c>
      <c r="F308" s="217" t="s">
        <v>584</v>
      </c>
      <c r="G308" s="218" t="s">
        <v>265</v>
      </c>
      <c r="H308" s="219">
        <v>692.52999999999997</v>
      </c>
      <c r="I308" s="220"/>
      <c r="J308" s="221">
        <f>ROUND(I308*H308,2)</f>
        <v>0</v>
      </c>
      <c r="K308" s="217" t="s">
        <v>233</v>
      </c>
      <c r="L308" s="47"/>
      <c r="M308" s="222" t="s">
        <v>44</v>
      </c>
      <c r="N308" s="223" t="s">
        <v>53</v>
      </c>
      <c r="O308" s="87"/>
      <c r="P308" s="224">
        <f>O308*H308</f>
        <v>0</v>
      </c>
      <c r="Q308" s="224">
        <v>2.0000000000000002E-05</v>
      </c>
      <c r="R308" s="224">
        <f>Q308*H308</f>
        <v>0.013850600000000001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161</v>
      </c>
      <c r="AT308" s="226" t="s">
        <v>145</v>
      </c>
      <c r="AU308" s="226" t="s">
        <v>21</v>
      </c>
      <c r="AY308" s="19" t="s">
        <v>142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89</v>
      </c>
      <c r="BK308" s="227">
        <f>ROUND(I308*H308,2)</f>
        <v>0</v>
      </c>
      <c r="BL308" s="19" t="s">
        <v>161</v>
      </c>
      <c r="BM308" s="226" t="s">
        <v>585</v>
      </c>
    </row>
    <row r="309" s="2" customFormat="1">
      <c r="A309" s="41"/>
      <c r="B309" s="42"/>
      <c r="C309" s="43"/>
      <c r="D309" s="250" t="s">
        <v>235</v>
      </c>
      <c r="E309" s="43"/>
      <c r="F309" s="251" t="s">
        <v>586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19" t="s">
        <v>235</v>
      </c>
      <c r="AU309" s="19" t="s">
        <v>21</v>
      </c>
    </row>
    <row r="310" s="13" customFormat="1">
      <c r="A310" s="13"/>
      <c r="B310" s="233"/>
      <c r="C310" s="234"/>
      <c r="D310" s="228" t="s">
        <v>156</v>
      </c>
      <c r="E310" s="235" t="s">
        <v>44</v>
      </c>
      <c r="F310" s="236" t="s">
        <v>587</v>
      </c>
      <c r="G310" s="234"/>
      <c r="H310" s="237">
        <v>557.17999999999995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156</v>
      </c>
      <c r="AU310" s="243" t="s">
        <v>21</v>
      </c>
      <c r="AV310" s="13" t="s">
        <v>21</v>
      </c>
      <c r="AW310" s="13" t="s">
        <v>42</v>
      </c>
      <c r="AX310" s="13" t="s">
        <v>82</v>
      </c>
      <c r="AY310" s="243" t="s">
        <v>142</v>
      </c>
    </row>
    <row r="311" s="13" customFormat="1">
      <c r="A311" s="13"/>
      <c r="B311" s="233"/>
      <c r="C311" s="234"/>
      <c r="D311" s="228" t="s">
        <v>156</v>
      </c>
      <c r="E311" s="235" t="s">
        <v>44</v>
      </c>
      <c r="F311" s="236" t="s">
        <v>588</v>
      </c>
      <c r="G311" s="234"/>
      <c r="H311" s="237">
        <v>135.34999999999999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156</v>
      </c>
      <c r="AU311" s="243" t="s">
        <v>21</v>
      </c>
      <c r="AV311" s="13" t="s">
        <v>21</v>
      </c>
      <c r="AW311" s="13" t="s">
        <v>42</v>
      </c>
      <c r="AX311" s="13" t="s">
        <v>82</v>
      </c>
      <c r="AY311" s="243" t="s">
        <v>142</v>
      </c>
    </row>
    <row r="312" s="14" customFormat="1">
      <c r="A312" s="14"/>
      <c r="B312" s="252"/>
      <c r="C312" s="253"/>
      <c r="D312" s="228" t="s">
        <v>156</v>
      </c>
      <c r="E312" s="254" t="s">
        <v>44</v>
      </c>
      <c r="F312" s="255" t="s">
        <v>248</v>
      </c>
      <c r="G312" s="253"/>
      <c r="H312" s="256">
        <v>692.52999999999997</v>
      </c>
      <c r="I312" s="257"/>
      <c r="J312" s="253"/>
      <c r="K312" s="253"/>
      <c r="L312" s="258"/>
      <c r="M312" s="259"/>
      <c r="N312" s="260"/>
      <c r="O312" s="260"/>
      <c r="P312" s="260"/>
      <c r="Q312" s="260"/>
      <c r="R312" s="260"/>
      <c r="S312" s="260"/>
      <c r="T312" s="26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2" t="s">
        <v>156</v>
      </c>
      <c r="AU312" s="262" t="s">
        <v>21</v>
      </c>
      <c r="AV312" s="14" t="s">
        <v>161</v>
      </c>
      <c r="AW312" s="14" t="s">
        <v>42</v>
      </c>
      <c r="AX312" s="14" t="s">
        <v>89</v>
      </c>
      <c r="AY312" s="262" t="s">
        <v>142</v>
      </c>
    </row>
    <row r="313" s="2" customFormat="1" ht="16.5" customHeight="1">
      <c r="A313" s="41"/>
      <c r="B313" s="42"/>
      <c r="C313" s="274" t="s">
        <v>589</v>
      </c>
      <c r="D313" s="274" t="s">
        <v>349</v>
      </c>
      <c r="E313" s="275" t="s">
        <v>590</v>
      </c>
      <c r="F313" s="276" t="s">
        <v>591</v>
      </c>
      <c r="G313" s="277" t="s">
        <v>265</v>
      </c>
      <c r="H313" s="278">
        <v>713.30600000000004</v>
      </c>
      <c r="I313" s="279"/>
      <c r="J313" s="280">
        <f>ROUND(I313*H313,2)</f>
        <v>0</v>
      </c>
      <c r="K313" s="276" t="s">
        <v>233</v>
      </c>
      <c r="L313" s="281"/>
      <c r="M313" s="282" t="s">
        <v>44</v>
      </c>
      <c r="N313" s="283" t="s">
        <v>53</v>
      </c>
      <c r="O313" s="87"/>
      <c r="P313" s="224">
        <f>O313*H313</f>
        <v>0</v>
      </c>
      <c r="Q313" s="224">
        <v>0.016619999999999999</v>
      </c>
      <c r="R313" s="224">
        <f>Q313*H313</f>
        <v>11.855145719999999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178</v>
      </c>
      <c r="AT313" s="226" t="s">
        <v>349</v>
      </c>
      <c r="AU313" s="226" t="s">
        <v>21</v>
      </c>
      <c r="AY313" s="19" t="s">
        <v>142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89</v>
      </c>
      <c r="BK313" s="227">
        <f>ROUND(I313*H313,2)</f>
        <v>0</v>
      </c>
      <c r="BL313" s="19" t="s">
        <v>161</v>
      </c>
      <c r="BM313" s="226" t="s">
        <v>592</v>
      </c>
    </row>
    <row r="314" s="2" customFormat="1">
      <c r="A314" s="41"/>
      <c r="B314" s="42"/>
      <c r="C314" s="43"/>
      <c r="D314" s="228" t="s">
        <v>151</v>
      </c>
      <c r="E314" s="43"/>
      <c r="F314" s="229" t="s">
        <v>593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19" t="s">
        <v>151</v>
      </c>
      <c r="AU314" s="19" t="s">
        <v>21</v>
      </c>
    </row>
    <row r="315" s="13" customFormat="1">
      <c r="A315" s="13"/>
      <c r="B315" s="233"/>
      <c r="C315" s="234"/>
      <c r="D315" s="228" t="s">
        <v>156</v>
      </c>
      <c r="E315" s="235" t="s">
        <v>44</v>
      </c>
      <c r="F315" s="236" t="s">
        <v>594</v>
      </c>
      <c r="G315" s="234"/>
      <c r="H315" s="237">
        <v>692.52999999999997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156</v>
      </c>
      <c r="AU315" s="243" t="s">
        <v>21</v>
      </c>
      <c r="AV315" s="13" t="s">
        <v>21</v>
      </c>
      <c r="AW315" s="13" t="s">
        <v>42</v>
      </c>
      <c r="AX315" s="13" t="s">
        <v>89</v>
      </c>
      <c r="AY315" s="243" t="s">
        <v>142</v>
      </c>
    </row>
    <row r="316" s="13" customFormat="1">
      <c r="A316" s="13"/>
      <c r="B316" s="233"/>
      <c r="C316" s="234"/>
      <c r="D316" s="228" t="s">
        <v>156</v>
      </c>
      <c r="E316" s="234"/>
      <c r="F316" s="236" t="s">
        <v>595</v>
      </c>
      <c r="G316" s="234"/>
      <c r="H316" s="237">
        <v>713.30600000000004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156</v>
      </c>
      <c r="AU316" s="243" t="s">
        <v>21</v>
      </c>
      <c r="AV316" s="13" t="s">
        <v>21</v>
      </c>
      <c r="AW316" s="13" t="s">
        <v>4</v>
      </c>
      <c r="AX316" s="13" t="s">
        <v>89</v>
      </c>
      <c r="AY316" s="243" t="s">
        <v>142</v>
      </c>
    </row>
    <row r="317" s="2" customFormat="1" ht="24.15" customHeight="1">
      <c r="A317" s="41"/>
      <c r="B317" s="42"/>
      <c r="C317" s="215" t="s">
        <v>596</v>
      </c>
      <c r="D317" s="215" t="s">
        <v>145</v>
      </c>
      <c r="E317" s="216" t="s">
        <v>597</v>
      </c>
      <c r="F317" s="217" t="s">
        <v>598</v>
      </c>
      <c r="G317" s="218" t="s">
        <v>467</v>
      </c>
      <c r="H317" s="219">
        <v>27</v>
      </c>
      <c r="I317" s="220"/>
      <c r="J317" s="221">
        <f>ROUND(I317*H317,2)</f>
        <v>0</v>
      </c>
      <c r="K317" s="217" t="s">
        <v>233</v>
      </c>
      <c r="L317" s="47"/>
      <c r="M317" s="222" t="s">
        <v>44</v>
      </c>
      <c r="N317" s="223" t="s">
        <v>53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161</v>
      </c>
      <c r="AT317" s="226" t="s">
        <v>145</v>
      </c>
      <c r="AU317" s="226" t="s">
        <v>21</v>
      </c>
      <c r="AY317" s="19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89</v>
      </c>
      <c r="BK317" s="227">
        <f>ROUND(I317*H317,2)</f>
        <v>0</v>
      </c>
      <c r="BL317" s="19" t="s">
        <v>161</v>
      </c>
      <c r="BM317" s="226" t="s">
        <v>599</v>
      </c>
    </row>
    <row r="318" s="2" customFormat="1">
      <c r="A318" s="41"/>
      <c r="B318" s="42"/>
      <c r="C318" s="43"/>
      <c r="D318" s="250" t="s">
        <v>235</v>
      </c>
      <c r="E318" s="43"/>
      <c r="F318" s="251" t="s">
        <v>600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235</v>
      </c>
      <c r="AU318" s="19" t="s">
        <v>21</v>
      </c>
    </row>
    <row r="319" s="13" customFormat="1">
      <c r="A319" s="13"/>
      <c r="B319" s="233"/>
      <c r="C319" s="234"/>
      <c r="D319" s="228" t="s">
        <v>156</v>
      </c>
      <c r="E319" s="235" t="s">
        <v>44</v>
      </c>
      <c r="F319" s="236" t="s">
        <v>7</v>
      </c>
      <c r="G319" s="234"/>
      <c r="H319" s="237">
        <v>21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156</v>
      </c>
      <c r="AU319" s="243" t="s">
        <v>21</v>
      </c>
      <c r="AV319" s="13" t="s">
        <v>21</v>
      </c>
      <c r="AW319" s="13" t="s">
        <v>42</v>
      </c>
      <c r="AX319" s="13" t="s">
        <v>82</v>
      </c>
      <c r="AY319" s="243" t="s">
        <v>142</v>
      </c>
    </row>
    <row r="320" s="13" customFormat="1">
      <c r="A320" s="13"/>
      <c r="B320" s="233"/>
      <c r="C320" s="234"/>
      <c r="D320" s="228" t="s">
        <v>156</v>
      </c>
      <c r="E320" s="235" t="s">
        <v>44</v>
      </c>
      <c r="F320" s="236" t="s">
        <v>601</v>
      </c>
      <c r="G320" s="234"/>
      <c r="H320" s="237">
        <v>6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156</v>
      </c>
      <c r="AU320" s="243" t="s">
        <v>21</v>
      </c>
      <c r="AV320" s="13" t="s">
        <v>21</v>
      </c>
      <c r="AW320" s="13" t="s">
        <v>42</v>
      </c>
      <c r="AX320" s="13" t="s">
        <v>82</v>
      </c>
      <c r="AY320" s="243" t="s">
        <v>142</v>
      </c>
    </row>
    <row r="321" s="14" customFormat="1">
      <c r="A321" s="14"/>
      <c r="B321" s="252"/>
      <c r="C321" s="253"/>
      <c r="D321" s="228" t="s">
        <v>156</v>
      </c>
      <c r="E321" s="254" t="s">
        <v>44</v>
      </c>
      <c r="F321" s="255" t="s">
        <v>248</v>
      </c>
      <c r="G321" s="253"/>
      <c r="H321" s="256">
        <v>27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2" t="s">
        <v>156</v>
      </c>
      <c r="AU321" s="262" t="s">
        <v>21</v>
      </c>
      <c r="AV321" s="14" t="s">
        <v>161</v>
      </c>
      <c r="AW321" s="14" t="s">
        <v>42</v>
      </c>
      <c r="AX321" s="14" t="s">
        <v>89</v>
      </c>
      <c r="AY321" s="262" t="s">
        <v>142</v>
      </c>
    </row>
    <row r="322" s="2" customFormat="1" ht="16.5" customHeight="1">
      <c r="A322" s="41"/>
      <c r="B322" s="42"/>
      <c r="C322" s="274" t="s">
        <v>602</v>
      </c>
      <c r="D322" s="274" t="s">
        <v>349</v>
      </c>
      <c r="E322" s="275" t="s">
        <v>603</v>
      </c>
      <c r="F322" s="276" t="s">
        <v>604</v>
      </c>
      <c r="G322" s="277" t="s">
        <v>467</v>
      </c>
      <c r="H322" s="278">
        <v>21.315000000000001</v>
      </c>
      <c r="I322" s="279"/>
      <c r="J322" s="280">
        <f>ROUND(I322*H322,2)</f>
        <v>0</v>
      </c>
      <c r="K322" s="276" t="s">
        <v>233</v>
      </c>
      <c r="L322" s="281"/>
      <c r="M322" s="282" t="s">
        <v>44</v>
      </c>
      <c r="N322" s="283" t="s">
        <v>53</v>
      </c>
      <c r="O322" s="87"/>
      <c r="P322" s="224">
        <f>O322*H322</f>
        <v>0</v>
      </c>
      <c r="Q322" s="224">
        <v>0.00064999999999999997</v>
      </c>
      <c r="R322" s="224">
        <f>Q322*H322</f>
        <v>0.013854750000000001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178</v>
      </c>
      <c r="AT322" s="226" t="s">
        <v>349</v>
      </c>
      <c r="AU322" s="226" t="s">
        <v>21</v>
      </c>
      <c r="AY322" s="19" t="s">
        <v>142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89</v>
      </c>
      <c r="BK322" s="227">
        <f>ROUND(I322*H322,2)</f>
        <v>0</v>
      </c>
      <c r="BL322" s="19" t="s">
        <v>161</v>
      </c>
      <c r="BM322" s="226" t="s">
        <v>605</v>
      </c>
    </row>
    <row r="323" s="13" customFormat="1">
      <c r="A323" s="13"/>
      <c r="B323" s="233"/>
      <c r="C323" s="234"/>
      <c r="D323" s="228" t="s">
        <v>156</v>
      </c>
      <c r="E323" s="235" t="s">
        <v>44</v>
      </c>
      <c r="F323" s="236" t="s">
        <v>606</v>
      </c>
      <c r="G323" s="234"/>
      <c r="H323" s="237">
        <v>21.315000000000001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156</v>
      </c>
      <c r="AU323" s="243" t="s">
        <v>21</v>
      </c>
      <c r="AV323" s="13" t="s">
        <v>21</v>
      </c>
      <c r="AW323" s="13" t="s">
        <v>42</v>
      </c>
      <c r="AX323" s="13" t="s">
        <v>82</v>
      </c>
      <c r="AY323" s="243" t="s">
        <v>142</v>
      </c>
    </row>
    <row r="324" s="14" customFormat="1">
      <c r="A324" s="14"/>
      <c r="B324" s="252"/>
      <c r="C324" s="253"/>
      <c r="D324" s="228" t="s">
        <v>156</v>
      </c>
      <c r="E324" s="254" t="s">
        <v>44</v>
      </c>
      <c r="F324" s="255" t="s">
        <v>248</v>
      </c>
      <c r="G324" s="253"/>
      <c r="H324" s="256">
        <v>21.315000000000001</v>
      </c>
      <c r="I324" s="257"/>
      <c r="J324" s="253"/>
      <c r="K324" s="253"/>
      <c r="L324" s="258"/>
      <c r="M324" s="259"/>
      <c r="N324" s="260"/>
      <c r="O324" s="260"/>
      <c r="P324" s="260"/>
      <c r="Q324" s="260"/>
      <c r="R324" s="260"/>
      <c r="S324" s="260"/>
      <c r="T324" s="26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2" t="s">
        <v>156</v>
      </c>
      <c r="AU324" s="262" t="s">
        <v>21</v>
      </c>
      <c r="AV324" s="14" t="s">
        <v>161</v>
      </c>
      <c r="AW324" s="14" t="s">
        <v>42</v>
      </c>
      <c r="AX324" s="14" t="s">
        <v>89</v>
      </c>
      <c r="AY324" s="262" t="s">
        <v>142</v>
      </c>
    </row>
    <row r="325" s="2" customFormat="1" ht="16.5" customHeight="1">
      <c r="A325" s="41"/>
      <c r="B325" s="42"/>
      <c r="C325" s="274" t="s">
        <v>607</v>
      </c>
      <c r="D325" s="274" t="s">
        <v>349</v>
      </c>
      <c r="E325" s="275" t="s">
        <v>608</v>
      </c>
      <c r="F325" s="276" t="s">
        <v>609</v>
      </c>
      <c r="G325" s="277" t="s">
        <v>467</v>
      </c>
      <c r="H325" s="278">
        <v>2.0299999999999998</v>
      </c>
      <c r="I325" s="279"/>
      <c r="J325" s="280">
        <f>ROUND(I325*H325,2)</f>
        <v>0</v>
      </c>
      <c r="K325" s="276" t="s">
        <v>233</v>
      </c>
      <c r="L325" s="281"/>
      <c r="M325" s="282" t="s">
        <v>44</v>
      </c>
      <c r="N325" s="283" t="s">
        <v>53</v>
      </c>
      <c r="O325" s="87"/>
      <c r="P325" s="224">
        <f>O325*H325</f>
        <v>0</v>
      </c>
      <c r="Q325" s="224">
        <v>0.00088000000000000003</v>
      </c>
      <c r="R325" s="224">
        <f>Q325*H325</f>
        <v>0.0017863999999999998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178</v>
      </c>
      <c r="AT325" s="226" t="s">
        <v>349</v>
      </c>
      <c r="AU325" s="226" t="s">
        <v>21</v>
      </c>
      <c r="AY325" s="19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89</v>
      </c>
      <c r="BK325" s="227">
        <f>ROUND(I325*H325,2)</f>
        <v>0</v>
      </c>
      <c r="BL325" s="19" t="s">
        <v>161</v>
      </c>
      <c r="BM325" s="226" t="s">
        <v>610</v>
      </c>
    </row>
    <row r="326" s="13" customFormat="1">
      <c r="A326" s="13"/>
      <c r="B326" s="233"/>
      <c r="C326" s="234"/>
      <c r="D326" s="228" t="s">
        <v>156</v>
      </c>
      <c r="E326" s="235" t="s">
        <v>44</v>
      </c>
      <c r="F326" s="236" t="s">
        <v>611</v>
      </c>
      <c r="G326" s="234"/>
      <c r="H326" s="237">
        <v>2.0299999999999998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156</v>
      </c>
      <c r="AU326" s="243" t="s">
        <v>21</v>
      </c>
      <c r="AV326" s="13" t="s">
        <v>21</v>
      </c>
      <c r="AW326" s="13" t="s">
        <v>42</v>
      </c>
      <c r="AX326" s="13" t="s">
        <v>89</v>
      </c>
      <c r="AY326" s="243" t="s">
        <v>142</v>
      </c>
    </row>
    <row r="327" s="2" customFormat="1" ht="16.5" customHeight="1">
      <c r="A327" s="41"/>
      <c r="B327" s="42"/>
      <c r="C327" s="274" t="s">
        <v>612</v>
      </c>
      <c r="D327" s="274" t="s">
        <v>349</v>
      </c>
      <c r="E327" s="275" t="s">
        <v>577</v>
      </c>
      <c r="F327" s="276" t="s">
        <v>578</v>
      </c>
      <c r="G327" s="277" t="s">
        <v>265</v>
      </c>
      <c r="H327" s="278">
        <v>2.2040000000000002</v>
      </c>
      <c r="I327" s="279"/>
      <c r="J327" s="280">
        <f>ROUND(I327*H327,2)</f>
        <v>0</v>
      </c>
      <c r="K327" s="276" t="s">
        <v>233</v>
      </c>
      <c r="L327" s="281"/>
      <c r="M327" s="282" t="s">
        <v>44</v>
      </c>
      <c r="N327" s="283" t="s">
        <v>53</v>
      </c>
      <c r="O327" s="87"/>
      <c r="P327" s="224">
        <f>O327*H327</f>
        <v>0</v>
      </c>
      <c r="Q327" s="224">
        <v>0.0026700000000000001</v>
      </c>
      <c r="R327" s="224">
        <f>Q327*H327</f>
        <v>0.0058846800000000006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178</v>
      </c>
      <c r="AT327" s="226" t="s">
        <v>349</v>
      </c>
      <c r="AU327" s="226" t="s">
        <v>21</v>
      </c>
      <c r="AY327" s="19" t="s">
        <v>142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89</v>
      </c>
      <c r="BK327" s="227">
        <f>ROUND(I327*H327,2)</f>
        <v>0</v>
      </c>
      <c r="BL327" s="19" t="s">
        <v>161</v>
      </c>
      <c r="BM327" s="226" t="s">
        <v>613</v>
      </c>
    </row>
    <row r="328" s="13" customFormat="1">
      <c r="A328" s="13"/>
      <c r="B328" s="233"/>
      <c r="C328" s="234"/>
      <c r="D328" s="228" t="s">
        <v>156</v>
      </c>
      <c r="E328" s="235" t="s">
        <v>44</v>
      </c>
      <c r="F328" s="236" t="s">
        <v>614</v>
      </c>
      <c r="G328" s="234"/>
      <c r="H328" s="237">
        <v>2.1400000000000001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156</v>
      </c>
      <c r="AU328" s="243" t="s">
        <v>21</v>
      </c>
      <c r="AV328" s="13" t="s">
        <v>21</v>
      </c>
      <c r="AW328" s="13" t="s">
        <v>42</v>
      </c>
      <c r="AX328" s="13" t="s">
        <v>89</v>
      </c>
      <c r="AY328" s="243" t="s">
        <v>142</v>
      </c>
    </row>
    <row r="329" s="13" customFormat="1">
      <c r="A329" s="13"/>
      <c r="B329" s="233"/>
      <c r="C329" s="234"/>
      <c r="D329" s="228" t="s">
        <v>156</v>
      </c>
      <c r="E329" s="234"/>
      <c r="F329" s="236" t="s">
        <v>615</v>
      </c>
      <c r="G329" s="234"/>
      <c r="H329" s="237">
        <v>2.2040000000000002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156</v>
      </c>
      <c r="AU329" s="243" t="s">
        <v>21</v>
      </c>
      <c r="AV329" s="13" t="s">
        <v>21</v>
      </c>
      <c r="AW329" s="13" t="s">
        <v>4</v>
      </c>
      <c r="AX329" s="13" t="s">
        <v>89</v>
      </c>
      <c r="AY329" s="243" t="s">
        <v>142</v>
      </c>
    </row>
    <row r="330" s="2" customFormat="1" ht="24.15" customHeight="1">
      <c r="A330" s="41"/>
      <c r="B330" s="42"/>
      <c r="C330" s="215" t="s">
        <v>616</v>
      </c>
      <c r="D330" s="215" t="s">
        <v>145</v>
      </c>
      <c r="E330" s="216" t="s">
        <v>617</v>
      </c>
      <c r="F330" s="217" t="s">
        <v>618</v>
      </c>
      <c r="G330" s="218" t="s">
        <v>467</v>
      </c>
      <c r="H330" s="219">
        <v>21</v>
      </c>
      <c r="I330" s="220"/>
      <c r="J330" s="221">
        <f>ROUND(I330*H330,2)</f>
        <v>0</v>
      </c>
      <c r="K330" s="217" t="s">
        <v>233</v>
      </c>
      <c r="L330" s="47"/>
      <c r="M330" s="222" t="s">
        <v>44</v>
      </c>
      <c r="N330" s="223" t="s">
        <v>53</v>
      </c>
      <c r="O330" s="87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161</v>
      </c>
      <c r="AT330" s="226" t="s">
        <v>145</v>
      </c>
      <c r="AU330" s="226" t="s">
        <v>21</v>
      </c>
      <c r="AY330" s="19" t="s">
        <v>142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89</v>
      </c>
      <c r="BK330" s="227">
        <f>ROUND(I330*H330,2)</f>
        <v>0</v>
      </c>
      <c r="BL330" s="19" t="s">
        <v>161</v>
      </c>
      <c r="BM330" s="226" t="s">
        <v>619</v>
      </c>
    </row>
    <row r="331" s="2" customFormat="1">
      <c r="A331" s="41"/>
      <c r="B331" s="42"/>
      <c r="C331" s="43"/>
      <c r="D331" s="250" t="s">
        <v>235</v>
      </c>
      <c r="E331" s="43"/>
      <c r="F331" s="251" t="s">
        <v>620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19" t="s">
        <v>235</v>
      </c>
      <c r="AU331" s="19" t="s">
        <v>21</v>
      </c>
    </row>
    <row r="332" s="13" customFormat="1">
      <c r="A332" s="13"/>
      <c r="B332" s="233"/>
      <c r="C332" s="234"/>
      <c r="D332" s="228" t="s">
        <v>156</v>
      </c>
      <c r="E332" s="235" t="s">
        <v>44</v>
      </c>
      <c r="F332" s="236" t="s">
        <v>7</v>
      </c>
      <c r="G332" s="234"/>
      <c r="H332" s="237">
        <v>21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156</v>
      </c>
      <c r="AU332" s="243" t="s">
        <v>21</v>
      </c>
      <c r="AV332" s="13" t="s">
        <v>21</v>
      </c>
      <c r="AW332" s="13" t="s">
        <v>42</v>
      </c>
      <c r="AX332" s="13" t="s">
        <v>89</v>
      </c>
      <c r="AY332" s="243" t="s">
        <v>142</v>
      </c>
    </row>
    <row r="333" s="2" customFormat="1" ht="16.5" customHeight="1">
      <c r="A333" s="41"/>
      <c r="B333" s="42"/>
      <c r="C333" s="274" t="s">
        <v>621</v>
      </c>
      <c r="D333" s="274" t="s">
        <v>349</v>
      </c>
      <c r="E333" s="275" t="s">
        <v>622</v>
      </c>
      <c r="F333" s="276" t="s">
        <v>623</v>
      </c>
      <c r="G333" s="277" t="s">
        <v>467</v>
      </c>
      <c r="H333" s="278">
        <v>21.315000000000001</v>
      </c>
      <c r="I333" s="279"/>
      <c r="J333" s="280">
        <f>ROUND(I333*H333,2)</f>
        <v>0</v>
      </c>
      <c r="K333" s="276" t="s">
        <v>233</v>
      </c>
      <c r="L333" s="281"/>
      <c r="M333" s="282" t="s">
        <v>44</v>
      </c>
      <c r="N333" s="283" t="s">
        <v>53</v>
      </c>
      <c r="O333" s="87"/>
      <c r="P333" s="224">
        <f>O333*H333</f>
        <v>0</v>
      </c>
      <c r="Q333" s="224">
        <v>0.0071999999999999998</v>
      </c>
      <c r="R333" s="224">
        <f>Q333*H333</f>
        <v>0.15346799999999999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178</v>
      </c>
      <c r="AT333" s="226" t="s">
        <v>349</v>
      </c>
      <c r="AU333" s="226" t="s">
        <v>21</v>
      </c>
      <c r="AY333" s="19" t="s">
        <v>142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9" t="s">
        <v>89</v>
      </c>
      <c r="BK333" s="227">
        <f>ROUND(I333*H333,2)</f>
        <v>0</v>
      </c>
      <c r="BL333" s="19" t="s">
        <v>161</v>
      </c>
      <c r="BM333" s="226" t="s">
        <v>624</v>
      </c>
    </row>
    <row r="334" s="13" customFormat="1">
      <c r="A334" s="13"/>
      <c r="B334" s="233"/>
      <c r="C334" s="234"/>
      <c r="D334" s="228" t="s">
        <v>156</v>
      </c>
      <c r="E334" s="235" t="s">
        <v>44</v>
      </c>
      <c r="F334" s="236" t="s">
        <v>606</v>
      </c>
      <c r="G334" s="234"/>
      <c r="H334" s="237">
        <v>21.315000000000001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21</v>
      </c>
      <c r="AV334" s="13" t="s">
        <v>21</v>
      </c>
      <c r="AW334" s="13" t="s">
        <v>42</v>
      </c>
      <c r="AX334" s="13" t="s">
        <v>89</v>
      </c>
      <c r="AY334" s="243" t="s">
        <v>142</v>
      </c>
    </row>
    <row r="335" s="2" customFormat="1" ht="16.5" customHeight="1">
      <c r="A335" s="41"/>
      <c r="B335" s="42"/>
      <c r="C335" s="215" t="s">
        <v>625</v>
      </c>
      <c r="D335" s="215" t="s">
        <v>145</v>
      </c>
      <c r="E335" s="216" t="s">
        <v>626</v>
      </c>
      <c r="F335" s="217" t="s">
        <v>627</v>
      </c>
      <c r="G335" s="218" t="s">
        <v>628</v>
      </c>
      <c r="H335" s="219">
        <v>18</v>
      </c>
      <c r="I335" s="220"/>
      <c r="J335" s="221">
        <f>ROUND(I335*H335,2)</f>
        <v>0</v>
      </c>
      <c r="K335" s="217" t="s">
        <v>233</v>
      </c>
      <c r="L335" s="47"/>
      <c r="M335" s="222" t="s">
        <v>44</v>
      </c>
      <c r="N335" s="223" t="s">
        <v>53</v>
      </c>
      <c r="O335" s="87"/>
      <c r="P335" s="224">
        <f>O335*H335</f>
        <v>0</v>
      </c>
      <c r="Q335" s="224">
        <v>0.00031</v>
      </c>
      <c r="R335" s="224">
        <f>Q335*H335</f>
        <v>0.0055799999999999999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161</v>
      </c>
      <c r="AT335" s="226" t="s">
        <v>145</v>
      </c>
      <c r="AU335" s="226" t="s">
        <v>21</v>
      </c>
      <c r="AY335" s="19" t="s">
        <v>142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89</v>
      </c>
      <c r="BK335" s="227">
        <f>ROUND(I335*H335,2)</f>
        <v>0</v>
      </c>
      <c r="BL335" s="19" t="s">
        <v>161</v>
      </c>
      <c r="BM335" s="226" t="s">
        <v>629</v>
      </c>
    </row>
    <row r="336" s="2" customFormat="1">
      <c r="A336" s="41"/>
      <c r="B336" s="42"/>
      <c r="C336" s="43"/>
      <c r="D336" s="250" t="s">
        <v>235</v>
      </c>
      <c r="E336" s="43"/>
      <c r="F336" s="251" t="s">
        <v>630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235</v>
      </c>
      <c r="AU336" s="19" t="s">
        <v>21</v>
      </c>
    </row>
    <row r="337" s="13" customFormat="1">
      <c r="A337" s="13"/>
      <c r="B337" s="233"/>
      <c r="C337" s="234"/>
      <c r="D337" s="228" t="s">
        <v>156</v>
      </c>
      <c r="E337" s="235" t="s">
        <v>44</v>
      </c>
      <c r="F337" s="236" t="s">
        <v>631</v>
      </c>
      <c r="G337" s="234"/>
      <c r="H337" s="237">
        <v>18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21</v>
      </c>
      <c r="AV337" s="13" t="s">
        <v>21</v>
      </c>
      <c r="AW337" s="13" t="s">
        <v>42</v>
      </c>
      <c r="AX337" s="13" t="s">
        <v>89</v>
      </c>
      <c r="AY337" s="243" t="s">
        <v>142</v>
      </c>
    </row>
    <row r="338" s="2" customFormat="1" ht="16.5" customHeight="1">
      <c r="A338" s="41"/>
      <c r="B338" s="42"/>
      <c r="C338" s="215" t="s">
        <v>632</v>
      </c>
      <c r="D338" s="215" t="s">
        <v>145</v>
      </c>
      <c r="E338" s="216" t="s">
        <v>633</v>
      </c>
      <c r="F338" s="217" t="s">
        <v>634</v>
      </c>
      <c r="G338" s="218" t="s">
        <v>467</v>
      </c>
      <c r="H338" s="219">
        <v>22</v>
      </c>
      <c r="I338" s="220"/>
      <c r="J338" s="221">
        <f>ROUND(I338*H338,2)</f>
        <v>0</v>
      </c>
      <c r="K338" s="217" t="s">
        <v>233</v>
      </c>
      <c r="L338" s="47"/>
      <c r="M338" s="222" t="s">
        <v>44</v>
      </c>
      <c r="N338" s="223" t="s">
        <v>53</v>
      </c>
      <c r="O338" s="87"/>
      <c r="P338" s="224">
        <f>O338*H338</f>
        <v>0</v>
      </c>
      <c r="Q338" s="224">
        <v>0.035749999999999997</v>
      </c>
      <c r="R338" s="224">
        <f>Q338*H338</f>
        <v>0.78649999999999998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161</v>
      </c>
      <c r="AT338" s="226" t="s">
        <v>145</v>
      </c>
      <c r="AU338" s="226" t="s">
        <v>21</v>
      </c>
      <c r="AY338" s="19" t="s">
        <v>142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89</v>
      </c>
      <c r="BK338" s="227">
        <f>ROUND(I338*H338,2)</f>
        <v>0</v>
      </c>
      <c r="BL338" s="19" t="s">
        <v>161</v>
      </c>
      <c r="BM338" s="226" t="s">
        <v>635</v>
      </c>
    </row>
    <row r="339" s="2" customFormat="1">
      <c r="A339" s="41"/>
      <c r="B339" s="42"/>
      <c r="C339" s="43"/>
      <c r="D339" s="250" t="s">
        <v>235</v>
      </c>
      <c r="E339" s="43"/>
      <c r="F339" s="251" t="s">
        <v>636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235</v>
      </c>
      <c r="AU339" s="19" t="s">
        <v>21</v>
      </c>
    </row>
    <row r="340" s="13" customFormat="1">
      <c r="A340" s="13"/>
      <c r="B340" s="233"/>
      <c r="C340" s="234"/>
      <c r="D340" s="228" t="s">
        <v>156</v>
      </c>
      <c r="E340" s="235" t="s">
        <v>44</v>
      </c>
      <c r="F340" s="236" t="s">
        <v>637</v>
      </c>
      <c r="G340" s="234"/>
      <c r="H340" s="237">
        <v>19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156</v>
      </c>
      <c r="AU340" s="243" t="s">
        <v>21</v>
      </c>
      <c r="AV340" s="13" t="s">
        <v>21</v>
      </c>
      <c r="AW340" s="13" t="s">
        <v>42</v>
      </c>
      <c r="AX340" s="13" t="s">
        <v>82</v>
      </c>
      <c r="AY340" s="243" t="s">
        <v>142</v>
      </c>
    </row>
    <row r="341" s="13" customFormat="1">
      <c r="A341" s="13"/>
      <c r="B341" s="233"/>
      <c r="C341" s="234"/>
      <c r="D341" s="228" t="s">
        <v>156</v>
      </c>
      <c r="E341" s="235" t="s">
        <v>44</v>
      </c>
      <c r="F341" s="236" t="s">
        <v>638</v>
      </c>
      <c r="G341" s="234"/>
      <c r="H341" s="237">
        <v>3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156</v>
      </c>
      <c r="AU341" s="243" t="s">
        <v>21</v>
      </c>
      <c r="AV341" s="13" t="s">
        <v>21</v>
      </c>
      <c r="AW341" s="13" t="s">
        <v>42</v>
      </c>
      <c r="AX341" s="13" t="s">
        <v>82</v>
      </c>
      <c r="AY341" s="243" t="s">
        <v>142</v>
      </c>
    </row>
    <row r="342" s="14" customFormat="1">
      <c r="A342" s="14"/>
      <c r="B342" s="252"/>
      <c r="C342" s="253"/>
      <c r="D342" s="228" t="s">
        <v>156</v>
      </c>
      <c r="E342" s="254" t="s">
        <v>44</v>
      </c>
      <c r="F342" s="255" t="s">
        <v>248</v>
      </c>
      <c r="G342" s="253"/>
      <c r="H342" s="256">
        <v>22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2" t="s">
        <v>156</v>
      </c>
      <c r="AU342" s="262" t="s">
        <v>21</v>
      </c>
      <c r="AV342" s="14" t="s">
        <v>161</v>
      </c>
      <c r="AW342" s="14" t="s">
        <v>42</v>
      </c>
      <c r="AX342" s="14" t="s">
        <v>89</v>
      </c>
      <c r="AY342" s="262" t="s">
        <v>142</v>
      </c>
    </row>
    <row r="343" s="2" customFormat="1" ht="24.15" customHeight="1">
      <c r="A343" s="41"/>
      <c r="B343" s="42"/>
      <c r="C343" s="215" t="s">
        <v>639</v>
      </c>
      <c r="D343" s="215" t="s">
        <v>145</v>
      </c>
      <c r="E343" s="216" t="s">
        <v>640</v>
      </c>
      <c r="F343" s="217" t="s">
        <v>641</v>
      </c>
      <c r="G343" s="218" t="s">
        <v>467</v>
      </c>
      <c r="H343" s="219">
        <v>19</v>
      </c>
      <c r="I343" s="220"/>
      <c r="J343" s="221">
        <f>ROUND(I343*H343,2)</f>
        <v>0</v>
      </c>
      <c r="K343" s="217" t="s">
        <v>233</v>
      </c>
      <c r="L343" s="47"/>
      <c r="M343" s="222" t="s">
        <v>44</v>
      </c>
      <c r="N343" s="223" t="s">
        <v>53</v>
      </c>
      <c r="O343" s="87"/>
      <c r="P343" s="224">
        <f>O343*H343</f>
        <v>0</v>
      </c>
      <c r="Q343" s="224">
        <v>2.1158700000000001</v>
      </c>
      <c r="R343" s="224">
        <f>Q343*H343</f>
        <v>40.201530000000005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161</v>
      </c>
      <c r="AT343" s="226" t="s">
        <v>145</v>
      </c>
      <c r="AU343" s="226" t="s">
        <v>21</v>
      </c>
      <c r="AY343" s="19" t="s">
        <v>142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89</v>
      </c>
      <c r="BK343" s="227">
        <f>ROUND(I343*H343,2)</f>
        <v>0</v>
      </c>
      <c r="BL343" s="19" t="s">
        <v>161</v>
      </c>
      <c r="BM343" s="226" t="s">
        <v>642</v>
      </c>
    </row>
    <row r="344" s="2" customFormat="1">
      <c r="A344" s="41"/>
      <c r="B344" s="42"/>
      <c r="C344" s="43"/>
      <c r="D344" s="250" t="s">
        <v>235</v>
      </c>
      <c r="E344" s="43"/>
      <c r="F344" s="251" t="s">
        <v>643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19" t="s">
        <v>235</v>
      </c>
      <c r="AU344" s="19" t="s">
        <v>21</v>
      </c>
    </row>
    <row r="345" s="13" customFormat="1">
      <c r="A345" s="13"/>
      <c r="B345" s="233"/>
      <c r="C345" s="234"/>
      <c r="D345" s="228" t="s">
        <v>156</v>
      </c>
      <c r="E345" s="235" t="s">
        <v>44</v>
      </c>
      <c r="F345" s="236" t="s">
        <v>644</v>
      </c>
      <c r="G345" s="234"/>
      <c r="H345" s="237">
        <v>15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156</v>
      </c>
      <c r="AU345" s="243" t="s">
        <v>21</v>
      </c>
      <c r="AV345" s="13" t="s">
        <v>21</v>
      </c>
      <c r="AW345" s="13" t="s">
        <v>42</v>
      </c>
      <c r="AX345" s="13" t="s">
        <v>82</v>
      </c>
      <c r="AY345" s="243" t="s">
        <v>142</v>
      </c>
    </row>
    <row r="346" s="13" customFormat="1">
      <c r="A346" s="13"/>
      <c r="B346" s="233"/>
      <c r="C346" s="234"/>
      <c r="D346" s="228" t="s">
        <v>156</v>
      </c>
      <c r="E346" s="235" t="s">
        <v>44</v>
      </c>
      <c r="F346" s="236" t="s">
        <v>645</v>
      </c>
      <c r="G346" s="234"/>
      <c r="H346" s="237">
        <v>4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156</v>
      </c>
      <c r="AU346" s="243" t="s">
        <v>21</v>
      </c>
      <c r="AV346" s="13" t="s">
        <v>21</v>
      </c>
      <c r="AW346" s="13" t="s">
        <v>42</v>
      </c>
      <c r="AX346" s="13" t="s">
        <v>82</v>
      </c>
      <c r="AY346" s="243" t="s">
        <v>142</v>
      </c>
    </row>
    <row r="347" s="14" customFormat="1">
      <c r="A347" s="14"/>
      <c r="B347" s="252"/>
      <c r="C347" s="253"/>
      <c r="D347" s="228" t="s">
        <v>156</v>
      </c>
      <c r="E347" s="254" t="s">
        <v>44</v>
      </c>
      <c r="F347" s="255" t="s">
        <v>248</v>
      </c>
      <c r="G347" s="253"/>
      <c r="H347" s="256">
        <v>19</v>
      </c>
      <c r="I347" s="257"/>
      <c r="J347" s="253"/>
      <c r="K347" s="253"/>
      <c r="L347" s="258"/>
      <c r="M347" s="259"/>
      <c r="N347" s="260"/>
      <c r="O347" s="260"/>
      <c r="P347" s="260"/>
      <c r="Q347" s="260"/>
      <c r="R347" s="260"/>
      <c r="S347" s="260"/>
      <c r="T347" s="26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2" t="s">
        <v>156</v>
      </c>
      <c r="AU347" s="262" t="s">
        <v>21</v>
      </c>
      <c r="AV347" s="14" t="s">
        <v>161</v>
      </c>
      <c r="AW347" s="14" t="s">
        <v>42</v>
      </c>
      <c r="AX347" s="14" t="s">
        <v>89</v>
      </c>
      <c r="AY347" s="262" t="s">
        <v>142</v>
      </c>
    </row>
    <row r="348" s="2" customFormat="1" ht="16.5" customHeight="1">
      <c r="A348" s="41"/>
      <c r="B348" s="42"/>
      <c r="C348" s="274" t="s">
        <v>646</v>
      </c>
      <c r="D348" s="274" t="s">
        <v>349</v>
      </c>
      <c r="E348" s="275" t="s">
        <v>647</v>
      </c>
      <c r="F348" s="276" t="s">
        <v>648</v>
      </c>
      <c r="G348" s="277" t="s">
        <v>467</v>
      </c>
      <c r="H348" s="278">
        <v>19.190000000000001</v>
      </c>
      <c r="I348" s="279"/>
      <c r="J348" s="280">
        <f>ROUND(I348*H348,2)</f>
        <v>0</v>
      </c>
      <c r="K348" s="276" t="s">
        <v>233</v>
      </c>
      <c r="L348" s="281"/>
      <c r="M348" s="282" t="s">
        <v>44</v>
      </c>
      <c r="N348" s="283" t="s">
        <v>53</v>
      </c>
      <c r="O348" s="87"/>
      <c r="P348" s="224">
        <f>O348*H348</f>
        <v>0</v>
      </c>
      <c r="Q348" s="224">
        <v>0.58499999999999996</v>
      </c>
      <c r="R348" s="224">
        <f>Q348*H348</f>
        <v>11.226150000000001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178</v>
      </c>
      <c r="AT348" s="226" t="s">
        <v>349</v>
      </c>
      <c r="AU348" s="226" t="s">
        <v>21</v>
      </c>
      <c r="AY348" s="19" t="s">
        <v>142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9" t="s">
        <v>89</v>
      </c>
      <c r="BK348" s="227">
        <f>ROUND(I348*H348,2)</f>
        <v>0</v>
      </c>
      <c r="BL348" s="19" t="s">
        <v>161</v>
      </c>
      <c r="BM348" s="226" t="s">
        <v>649</v>
      </c>
    </row>
    <row r="349" s="13" customFormat="1">
      <c r="A349" s="13"/>
      <c r="B349" s="233"/>
      <c r="C349" s="234"/>
      <c r="D349" s="228" t="s">
        <v>156</v>
      </c>
      <c r="E349" s="235" t="s">
        <v>44</v>
      </c>
      <c r="F349" s="236" t="s">
        <v>650</v>
      </c>
      <c r="G349" s="234"/>
      <c r="H349" s="237">
        <v>15.15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156</v>
      </c>
      <c r="AU349" s="243" t="s">
        <v>21</v>
      </c>
      <c r="AV349" s="13" t="s">
        <v>21</v>
      </c>
      <c r="AW349" s="13" t="s">
        <v>42</v>
      </c>
      <c r="AX349" s="13" t="s">
        <v>82</v>
      </c>
      <c r="AY349" s="243" t="s">
        <v>142</v>
      </c>
    </row>
    <row r="350" s="13" customFormat="1">
      <c r="A350" s="13"/>
      <c r="B350" s="233"/>
      <c r="C350" s="234"/>
      <c r="D350" s="228" t="s">
        <v>156</v>
      </c>
      <c r="E350" s="235" t="s">
        <v>44</v>
      </c>
      <c r="F350" s="236" t="s">
        <v>651</v>
      </c>
      <c r="G350" s="234"/>
      <c r="H350" s="237">
        <v>4.04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156</v>
      </c>
      <c r="AU350" s="243" t="s">
        <v>21</v>
      </c>
      <c r="AV350" s="13" t="s">
        <v>21</v>
      </c>
      <c r="AW350" s="13" t="s">
        <v>42</v>
      </c>
      <c r="AX350" s="13" t="s">
        <v>82</v>
      </c>
      <c r="AY350" s="243" t="s">
        <v>142</v>
      </c>
    </row>
    <row r="351" s="14" customFormat="1">
      <c r="A351" s="14"/>
      <c r="B351" s="252"/>
      <c r="C351" s="253"/>
      <c r="D351" s="228" t="s">
        <v>156</v>
      </c>
      <c r="E351" s="254" t="s">
        <v>44</v>
      </c>
      <c r="F351" s="255" t="s">
        <v>248</v>
      </c>
      <c r="G351" s="253"/>
      <c r="H351" s="256">
        <v>19.190000000000001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2" t="s">
        <v>156</v>
      </c>
      <c r="AU351" s="262" t="s">
        <v>21</v>
      </c>
      <c r="AV351" s="14" t="s">
        <v>161</v>
      </c>
      <c r="AW351" s="14" t="s">
        <v>42</v>
      </c>
      <c r="AX351" s="14" t="s">
        <v>89</v>
      </c>
      <c r="AY351" s="262" t="s">
        <v>142</v>
      </c>
    </row>
    <row r="352" s="2" customFormat="1" ht="16.5" customHeight="1">
      <c r="A352" s="41"/>
      <c r="B352" s="42"/>
      <c r="C352" s="274" t="s">
        <v>652</v>
      </c>
      <c r="D352" s="274" t="s">
        <v>349</v>
      </c>
      <c r="E352" s="275" t="s">
        <v>653</v>
      </c>
      <c r="F352" s="276" t="s">
        <v>654</v>
      </c>
      <c r="G352" s="277" t="s">
        <v>467</v>
      </c>
      <c r="H352" s="278">
        <v>15.15</v>
      </c>
      <c r="I352" s="279"/>
      <c r="J352" s="280">
        <f>ROUND(I352*H352,2)</f>
        <v>0</v>
      </c>
      <c r="K352" s="276" t="s">
        <v>233</v>
      </c>
      <c r="L352" s="281"/>
      <c r="M352" s="282" t="s">
        <v>44</v>
      </c>
      <c r="N352" s="283" t="s">
        <v>53</v>
      </c>
      <c r="O352" s="87"/>
      <c r="P352" s="224">
        <f>O352*H352</f>
        <v>0</v>
      </c>
      <c r="Q352" s="224">
        <v>0.254</v>
      </c>
      <c r="R352" s="224">
        <f>Q352*H352</f>
        <v>3.8481000000000001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178</v>
      </c>
      <c r="AT352" s="226" t="s">
        <v>349</v>
      </c>
      <c r="AU352" s="226" t="s">
        <v>21</v>
      </c>
      <c r="AY352" s="19" t="s">
        <v>142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9" t="s">
        <v>89</v>
      </c>
      <c r="BK352" s="227">
        <f>ROUND(I352*H352,2)</f>
        <v>0</v>
      </c>
      <c r="BL352" s="19" t="s">
        <v>161</v>
      </c>
      <c r="BM352" s="226" t="s">
        <v>655</v>
      </c>
    </row>
    <row r="353" s="13" customFormat="1">
      <c r="A353" s="13"/>
      <c r="B353" s="233"/>
      <c r="C353" s="234"/>
      <c r="D353" s="228" t="s">
        <v>156</v>
      </c>
      <c r="E353" s="235" t="s">
        <v>44</v>
      </c>
      <c r="F353" s="236" t="s">
        <v>656</v>
      </c>
      <c r="G353" s="234"/>
      <c r="H353" s="237">
        <v>13.130000000000001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156</v>
      </c>
      <c r="AU353" s="243" t="s">
        <v>21</v>
      </c>
      <c r="AV353" s="13" t="s">
        <v>21</v>
      </c>
      <c r="AW353" s="13" t="s">
        <v>42</v>
      </c>
      <c r="AX353" s="13" t="s">
        <v>82</v>
      </c>
      <c r="AY353" s="243" t="s">
        <v>142</v>
      </c>
    </row>
    <row r="354" s="13" customFormat="1">
      <c r="A354" s="13"/>
      <c r="B354" s="233"/>
      <c r="C354" s="234"/>
      <c r="D354" s="228" t="s">
        <v>156</v>
      </c>
      <c r="E354" s="235" t="s">
        <v>44</v>
      </c>
      <c r="F354" s="236" t="s">
        <v>526</v>
      </c>
      <c r="G354" s="234"/>
      <c r="H354" s="237">
        <v>2.02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156</v>
      </c>
      <c r="AU354" s="243" t="s">
        <v>21</v>
      </c>
      <c r="AV354" s="13" t="s">
        <v>21</v>
      </c>
      <c r="AW354" s="13" t="s">
        <v>42</v>
      </c>
      <c r="AX354" s="13" t="s">
        <v>82</v>
      </c>
      <c r="AY354" s="243" t="s">
        <v>142</v>
      </c>
    </row>
    <row r="355" s="14" customFormat="1">
      <c r="A355" s="14"/>
      <c r="B355" s="252"/>
      <c r="C355" s="253"/>
      <c r="D355" s="228" t="s">
        <v>156</v>
      </c>
      <c r="E355" s="254" t="s">
        <v>44</v>
      </c>
      <c r="F355" s="255" t="s">
        <v>248</v>
      </c>
      <c r="G355" s="253"/>
      <c r="H355" s="256">
        <v>15.15</v>
      </c>
      <c r="I355" s="257"/>
      <c r="J355" s="253"/>
      <c r="K355" s="253"/>
      <c r="L355" s="258"/>
      <c r="M355" s="259"/>
      <c r="N355" s="260"/>
      <c r="O355" s="260"/>
      <c r="P355" s="260"/>
      <c r="Q355" s="260"/>
      <c r="R355" s="260"/>
      <c r="S355" s="260"/>
      <c r="T355" s="26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2" t="s">
        <v>156</v>
      </c>
      <c r="AU355" s="262" t="s">
        <v>21</v>
      </c>
      <c r="AV355" s="14" t="s">
        <v>161</v>
      </c>
      <c r="AW355" s="14" t="s">
        <v>42</v>
      </c>
      <c r="AX355" s="14" t="s">
        <v>89</v>
      </c>
      <c r="AY355" s="262" t="s">
        <v>142</v>
      </c>
    </row>
    <row r="356" s="2" customFormat="1" ht="16.5" customHeight="1">
      <c r="A356" s="41"/>
      <c r="B356" s="42"/>
      <c r="C356" s="274" t="s">
        <v>657</v>
      </c>
      <c r="D356" s="274" t="s">
        <v>349</v>
      </c>
      <c r="E356" s="275" t="s">
        <v>658</v>
      </c>
      <c r="F356" s="276" t="s">
        <v>659</v>
      </c>
      <c r="G356" s="277" t="s">
        <v>467</v>
      </c>
      <c r="H356" s="278">
        <v>17.170000000000002</v>
      </c>
      <c r="I356" s="279"/>
      <c r="J356" s="280">
        <f>ROUND(I356*H356,2)</f>
        <v>0</v>
      </c>
      <c r="K356" s="276" t="s">
        <v>233</v>
      </c>
      <c r="L356" s="281"/>
      <c r="M356" s="282" t="s">
        <v>44</v>
      </c>
      <c r="N356" s="283" t="s">
        <v>53</v>
      </c>
      <c r="O356" s="87"/>
      <c r="P356" s="224">
        <f>O356*H356</f>
        <v>0</v>
      </c>
      <c r="Q356" s="224">
        <v>0.50600000000000001</v>
      </c>
      <c r="R356" s="224">
        <f>Q356*H356</f>
        <v>8.6880200000000016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178</v>
      </c>
      <c r="AT356" s="226" t="s">
        <v>349</v>
      </c>
      <c r="AU356" s="226" t="s">
        <v>21</v>
      </c>
      <c r="AY356" s="19" t="s">
        <v>142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9" t="s">
        <v>89</v>
      </c>
      <c r="BK356" s="227">
        <f>ROUND(I356*H356,2)</f>
        <v>0</v>
      </c>
      <c r="BL356" s="19" t="s">
        <v>161</v>
      </c>
      <c r="BM356" s="226" t="s">
        <v>660</v>
      </c>
    </row>
    <row r="357" s="13" customFormat="1">
      <c r="A357" s="13"/>
      <c r="B357" s="233"/>
      <c r="C357" s="234"/>
      <c r="D357" s="228" t="s">
        <v>156</v>
      </c>
      <c r="E357" s="235" t="s">
        <v>44</v>
      </c>
      <c r="F357" s="236" t="s">
        <v>650</v>
      </c>
      <c r="G357" s="234"/>
      <c r="H357" s="237">
        <v>15.15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156</v>
      </c>
      <c r="AU357" s="243" t="s">
        <v>21</v>
      </c>
      <c r="AV357" s="13" t="s">
        <v>21</v>
      </c>
      <c r="AW357" s="13" t="s">
        <v>42</v>
      </c>
      <c r="AX357" s="13" t="s">
        <v>82</v>
      </c>
      <c r="AY357" s="243" t="s">
        <v>142</v>
      </c>
    </row>
    <row r="358" s="13" customFormat="1">
      <c r="A358" s="13"/>
      <c r="B358" s="233"/>
      <c r="C358" s="234"/>
      <c r="D358" s="228" t="s">
        <v>156</v>
      </c>
      <c r="E358" s="235" t="s">
        <v>44</v>
      </c>
      <c r="F358" s="236" t="s">
        <v>526</v>
      </c>
      <c r="G358" s="234"/>
      <c r="H358" s="237">
        <v>2.02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156</v>
      </c>
      <c r="AU358" s="243" t="s">
        <v>21</v>
      </c>
      <c r="AV358" s="13" t="s">
        <v>21</v>
      </c>
      <c r="AW358" s="13" t="s">
        <v>42</v>
      </c>
      <c r="AX358" s="13" t="s">
        <v>82</v>
      </c>
      <c r="AY358" s="243" t="s">
        <v>142</v>
      </c>
    </row>
    <row r="359" s="14" customFormat="1">
      <c r="A359" s="14"/>
      <c r="B359" s="252"/>
      <c r="C359" s="253"/>
      <c r="D359" s="228" t="s">
        <v>156</v>
      </c>
      <c r="E359" s="254" t="s">
        <v>44</v>
      </c>
      <c r="F359" s="255" t="s">
        <v>248</v>
      </c>
      <c r="G359" s="253"/>
      <c r="H359" s="256">
        <v>17.170000000000002</v>
      </c>
      <c r="I359" s="257"/>
      <c r="J359" s="253"/>
      <c r="K359" s="253"/>
      <c r="L359" s="258"/>
      <c r="M359" s="259"/>
      <c r="N359" s="260"/>
      <c r="O359" s="260"/>
      <c r="P359" s="260"/>
      <c r="Q359" s="260"/>
      <c r="R359" s="260"/>
      <c r="S359" s="260"/>
      <c r="T359" s="26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2" t="s">
        <v>156</v>
      </c>
      <c r="AU359" s="262" t="s">
        <v>21</v>
      </c>
      <c r="AV359" s="14" t="s">
        <v>161</v>
      </c>
      <c r="AW359" s="14" t="s">
        <v>42</v>
      </c>
      <c r="AX359" s="14" t="s">
        <v>89</v>
      </c>
      <c r="AY359" s="262" t="s">
        <v>142</v>
      </c>
    </row>
    <row r="360" s="2" customFormat="1" ht="16.5" customHeight="1">
      <c r="A360" s="41"/>
      <c r="B360" s="42"/>
      <c r="C360" s="274" t="s">
        <v>661</v>
      </c>
      <c r="D360" s="274" t="s">
        <v>349</v>
      </c>
      <c r="E360" s="275" t="s">
        <v>662</v>
      </c>
      <c r="F360" s="276" t="s">
        <v>663</v>
      </c>
      <c r="G360" s="277" t="s">
        <v>467</v>
      </c>
      <c r="H360" s="278">
        <v>3.0299999999999998</v>
      </c>
      <c r="I360" s="279"/>
      <c r="J360" s="280">
        <f>ROUND(I360*H360,2)</f>
        <v>0</v>
      </c>
      <c r="K360" s="276" t="s">
        <v>233</v>
      </c>
      <c r="L360" s="281"/>
      <c r="M360" s="282" t="s">
        <v>44</v>
      </c>
      <c r="N360" s="283" t="s">
        <v>53</v>
      </c>
      <c r="O360" s="87"/>
      <c r="P360" s="224">
        <f>O360*H360</f>
        <v>0</v>
      </c>
      <c r="Q360" s="224">
        <v>1.0129999999999999</v>
      </c>
      <c r="R360" s="224">
        <f>Q360*H360</f>
        <v>3.0693899999999994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178</v>
      </c>
      <c r="AT360" s="226" t="s">
        <v>349</v>
      </c>
      <c r="AU360" s="226" t="s">
        <v>21</v>
      </c>
      <c r="AY360" s="19" t="s">
        <v>142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89</v>
      </c>
      <c r="BK360" s="227">
        <f>ROUND(I360*H360,2)</f>
        <v>0</v>
      </c>
      <c r="BL360" s="19" t="s">
        <v>161</v>
      </c>
      <c r="BM360" s="226" t="s">
        <v>664</v>
      </c>
    </row>
    <row r="361" s="13" customFormat="1">
      <c r="A361" s="13"/>
      <c r="B361" s="233"/>
      <c r="C361" s="234"/>
      <c r="D361" s="228" t="s">
        <v>156</v>
      </c>
      <c r="E361" s="235" t="s">
        <v>44</v>
      </c>
      <c r="F361" s="236" t="s">
        <v>526</v>
      </c>
      <c r="G361" s="234"/>
      <c r="H361" s="237">
        <v>2.02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156</v>
      </c>
      <c r="AU361" s="243" t="s">
        <v>21</v>
      </c>
      <c r="AV361" s="13" t="s">
        <v>21</v>
      </c>
      <c r="AW361" s="13" t="s">
        <v>42</v>
      </c>
      <c r="AX361" s="13" t="s">
        <v>82</v>
      </c>
      <c r="AY361" s="243" t="s">
        <v>142</v>
      </c>
    </row>
    <row r="362" s="13" customFormat="1">
      <c r="A362" s="13"/>
      <c r="B362" s="233"/>
      <c r="C362" s="234"/>
      <c r="D362" s="228" t="s">
        <v>156</v>
      </c>
      <c r="E362" s="235" t="s">
        <v>44</v>
      </c>
      <c r="F362" s="236" t="s">
        <v>665</v>
      </c>
      <c r="G362" s="234"/>
      <c r="H362" s="237">
        <v>1.01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156</v>
      </c>
      <c r="AU362" s="243" t="s">
        <v>21</v>
      </c>
      <c r="AV362" s="13" t="s">
        <v>21</v>
      </c>
      <c r="AW362" s="13" t="s">
        <v>42</v>
      </c>
      <c r="AX362" s="13" t="s">
        <v>82</v>
      </c>
      <c r="AY362" s="243" t="s">
        <v>142</v>
      </c>
    </row>
    <row r="363" s="14" customFormat="1">
      <c r="A363" s="14"/>
      <c r="B363" s="252"/>
      <c r="C363" s="253"/>
      <c r="D363" s="228" t="s">
        <v>156</v>
      </c>
      <c r="E363" s="254" t="s">
        <v>44</v>
      </c>
      <c r="F363" s="255" t="s">
        <v>248</v>
      </c>
      <c r="G363" s="253"/>
      <c r="H363" s="256">
        <v>3.0299999999999998</v>
      </c>
      <c r="I363" s="257"/>
      <c r="J363" s="253"/>
      <c r="K363" s="253"/>
      <c r="L363" s="258"/>
      <c r="M363" s="259"/>
      <c r="N363" s="260"/>
      <c r="O363" s="260"/>
      <c r="P363" s="260"/>
      <c r="Q363" s="260"/>
      <c r="R363" s="260"/>
      <c r="S363" s="260"/>
      <c r="T363" s="26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2" t="s">
        <v>156</v>
      </c>
      <c r="AU363" s="262" t="s">
        <v>21</v>
      </c>
      <c r="AV363" s="14" t="s">
        <v>161</v>
      </c>
      <c r="AW363" s="14" t="s">
        <v>42</v>
      </c>
      <c r="AX363" s="14" t="s">
        <v>89</v>
      </c>
      <c r="AY363" s="262" t="s">
        <v>142</v>
      </c>
    </row>
    <row r="364" s="2" customFormat="1" ht="16.5" customHeight="1">
      <c r="A364" s="41"/>
      <c r="B364" s="42"/>
      <c r="C364" s="274" t="s">
        <v>666</v>
      </c>
      <c r="D364" s="274" t="s">
        <v>349</v>
      </c>
      <c r="E364" s="275" t="s">
        <v>667</v>
      </c>
      <c r="F364" s="276" t="s">
        <v>668</v>
      </c>
      <c r="G364" s="277" t="s">
        <v>467</v>
      </c>
      <c r="H364" s="278">
        <v>54</v>
      </c>
      <c r="I364" s="279"/>
      <c r="J364" s="280">
        <f>ROUND(I364*H364,2)</f>
        <v>0</v>
      </c>
      <c r="K364" s="276" t="s">
        <v>233</v>
      </c>
      <c r="L364" s="281"/>
      <c r="M364" s="282" t="s">
        <v>44</v>
      </c>
      <c r="N364" s="283" t="s">
        <v>53</v>
      </c>
      <c r="O364" s="87"/>
      <c r="P364" s="224">
        <f>O364*H364</f>
        <v>0</v>
      </c>
      <c r="Q364" s="224">
        <v>0.002</v>
      </c>
      <c r="R364" s="224">
        <f>Q364*H364</f>
        <v>0.108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178</v>
      </c>
      <c r="AT364" s="226" t="s">
        <v>349</v>
      </c>
      <c r="AU364" s="226" t="s">
        <v>21</v>
      </c>
      <c r="AY364" s="19" t="s">
        <v>142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9" t="s">
        <v>89</v>
      </c>
      <c r="BK364" s="227">
        <f>ROUND(I364*H364,2)</f>
        <v>0</v>
      </c>
      <c r="BL364" s="19" t="s">
        <v>161</v>
      </c>
      <c r="BM364" s="226" t="s">
        <v>669</v>
      </c>
    </row>
    <row r="365" s="13" customFormat="1">
      <c r="A365" s="13"/>
      <c r="B365" s="233"/>
      <c r="C365" s="234"/>
      <c r="D365" s="228" t="s">
        <v>156</v>
      </c>
      <c r="E365" s="235" t="s">
        <v>44</v>
      </c>
      <c r="F365" s="236" t="s">
        <v>492</v>
      </c>
      <c r="G365" s="234"/>
      <c r="H365" s="237">
        <v>45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156</v>
      </c>
      <c r="AU365" s="243" t="s">
        <v>21</v>
      </c>
      <c r="AV365" s="13" t="s">
        <v>21</v>
      </c>
      <c r="AW365" s="13" t="s">
        <v>42</v>
      </c>
      <c r="AX365" s="13" t="s">
        <v>82</v>
      </c>
      <c r="AY365" s="243" t="s">
        <v>142</v>
      </c>
    </row>
    <row r="366" s="13" customFormat="1">
      <c r="A366" s="13"/>
      <c r="B366" s="233"/>
      <c r="C366" s="234"/>
      <c r="D366" s="228" t="s">
        <v>156</v>
      </c>
      <c r="E366" s="235" t="s">
        <v>44</v>
      </c>
      <c r="F366" s="236" t="s">
        <v>182</v>
      </c>
      <c r="G366" s="234"/>
      <c r="H366" s="237">
        <v>9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156</v>
      </c>
      <c r="AU366" s="243" t="s">
        <v>21</v>
      </c>
      <c r="AV366" s="13" t="s">
        <v>21</v>
      </c>
      <c r="AW366" s="13" t="s">
        <v>42</v>
      </c>
      <c r="AX366" s="13" t="s">
        <v>82</v>
      </c>
      <c r="AY366" s="243" t="s">
        <v>142</v>
      </c>
    </row>
    <row r="367" s="14" customFormat="1">
      <c r="A367" s="14"/>
      <c r="B367" s="252"/>
      <c r="C367" s="253"/>
      <c r="D367" s="228" t="s">
        <v>156</v>
      </c>
      <c r="E367" s="254" t="s">
        <v>44</v>
      </c>
      <c r="F367" s="255" t="s">
        <v>248</v>
      </c>
      <c r="G367" s="253"/>
      <c r="H367" s="256">
        <v>54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2" t="s">
        <v>156</v>
      </c>
      <c r="AU367" s="262" t="s">
        <v>21</v>
      </c>
      <c r="AV367" s="14" t="s">
        <v>161</v>
      </c>
      <c r="AW367" s="14" t="s">
        <v>42</v>
      </c>
      <c r="AX367" s="14" t="s">
        <v>89</v>
      </c>
      <c r="AY367" s="262" t="s">
        <v>142</v>
      </c>
    </row>
    <row r="368" s="2" customFormat="1" ht="16.5" customHeight="1">
      <c r="A368" s="41"/>
      <c r="B368" s="42"/>
      <c r="C368" s="274" t="s">
        <v>670</v>
      </c>
      <c r="D368" s="274" t="s">
        <v>349</v>
      </c>
      <c r="E368" s="275" t="s">
        <v>671</v>
      </c>
      <c r="F368" s="276" t="s">
        <v>672</v>
      </c>
      <c r="G368" s="277" t="s">
        <v>467</v>
      </c>
      <c r="H368" s="278">
        <v>19.190000000000001</v>
      </c>
      <c r="I368" s="279"/>
      <c r="J368" s="280">
        <f>ROUND(I368*H368,2)</f>
        <v>0</v>
      </c>
      <c r="K368" s="276" t="s">
        <v>233</v>
      </c>
      <c r="L368" s="281"/>
      <c r="M368" s="282" t="s">
        <v>44</v>
      </c>
      <c r="N368" s="283" t="s">
        <v>53</v>
      </c>
      <c r="O368" s="87"/>
      <c r="P368" s="224">
        <f>O368*H368</f>
        <v>0</v>
      </c>
      <c r="Q368" s="224">
        <v>1.27</v>
      </c>
      <c r="R368" s="224">
        <f>Q368*H368</f>
        <v>24.371300000000002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178</v>
      </c>
      <c r="AT368" s="226" t="s">
        <v>349</v>
      </c>
      <c r="AU368" s="226" t="s">
        <v>21</v>
      </c>
      <c r="AY368" s="19" t="s">
        <v>142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89</v>
      </c>
      <c r="BK368" s="227">
        <f>ROUND(I368*H368,2)</f>
        <v>0</v>
      </c>
      <c r="BL368" s="19" t="s">
        <v>161</v>
      </c>
      <c r="BM368" s="226" t="s">
        <v>673</v>
      </c>
    </row>
    <row r="369" s="13" customFormat="1">
      <c r="A369" s="13"/>
      <c r="B369" s="233"/>
      <c r="C369" s="234"/>
      <c r="D369" s="228" t="s">
        <v>156</v>
      </c>
      <c r="E369" s="235" t="s">
        <v>44</v>
      </c>
      <c r="F369" s="236" t="s">
        <v>650</v>
      </c>
      <c r="G369" s="234"/>
      <c r="H369" s="237">
        <v>15.15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156</v>
      </c>
      <c r="AU369" s="243" t="s">
        <v>21</v>
      </c>
      <c r="AV369" s="13" t="s">
        <v>21</v>
      </c>
      <c r="AW369" s="13" t="s">
        <v>42</v>
      </c>
      <c r="AX369" s="13" t="s">
        <v>82</v>
      </c>
      <c r="AY369" s="243" t="s">
        <v>142</v>
      </c>
    </row>
    <row r="370" s="13" customFormat="1">
      <c r="A370" s="13"/>
      <c r="B370" s="233"/>
      <c r="C370" s="234"/>
      <c r="D370" s="228" t="s">
        <v>156</v>
      </c>
      <c r="E370" s="235" t="s">
        <v>44</v>
      </c>
      <c r="F370" s="236" t="s">
        <v>651</v>
      </c>
      <c r="G370" s="234"/>
      <c r="H370" s="237">
        <v>4.04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156</v>
      </c>
      <c r="AU370" s="243" t="s">
        <v>21</v>
      </c>
      <c r="AV370" s="13" t="s">
        <v>21</v>
      </c>
      <c r="AW370" s="13" t="s">
        <v>42</v>
      </c>
      <c r="AX370" s="13" t="s">
        <v>82</v>
      </c>
      <c r="AY370" s="243" t="s">
        <v>142</v>
      </c>
    </row>
    <row r="371" s="14" customFormat="1">
      <c r="A371" s="14"/>
      <c r="B371" s="252"/>
      <c r="C371" s="253"/>
      <c r="D371" s="228" t="s">
        <v>156</v>
      </c>
      <c r="E371" s="254" t="s">
        <v>44</v>
      </c>
      <c r="F371" s="255" t="s">
        <v>248</v>
      </c>
      <c r="G371" s="253"/>
      <c r="H371" s="256">
        <v>19.190000000000001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2" t="s">
        <v>156</v>
      </c>
      <c r="AU371" s="262" t="s">
        <v>21</v>
      </c>
      <c r="AV371" s="14" t="s">
        <v>161</v>
      </c>
      <c r="AW371" s="14" t="s">
        <v>42</v>
      </c>
      <c r="AX371" s="14" t="s">
        <v>89</v>
      </c>
      <c r="AY371" s="262" t="s">
        <v>142</v>
      </c>
    </row>
    <row r="372" s="2" customFormat="1" ht="24.15" customHeight="1">
      <c r="A372" s="41"/>
      <c r="B372" s="42"/>
      <c r="C372" s="215" t="s">
        <v>674</v>
      </c>
      <c r="D372" s="215" t="s">
        <v>145</v>
      </c>
      <c r="E372" s="216" t="s">
        <v>675</v>
      </c>
      <c r="F372" s="217" t="s">
        <v>676</v>
      </c>
      <c r="G372" s="218" t="s">
        <v>467</v>
      </c>
      <c r="H372" s="219">
        <v>3</v>
      </c>
      <c r="I372" s="220"/>
      <c r="J372" s="221">
        <f>ROUND(I372*H372,2)</f>
        <v>0</v>
      </c>
      <c r="K372" s="217" t="s">
        <v>233</v>
      </c>
      <c r="L372" s="47"/>
      <c r="M372" s="222" t="s">
        <v>44</v>
      </c>
      <c r="N372" s="223" t="s">
        <v>53</v>
      </c>
      <c r="O372" s="87"/>
      <c r="P372" s="224">
        <f>O372*H372</f>
        <v>0</v>
      </c>
      <c r="Q372" s="224">
        <v>0.089999999999999997</v>
      </c>
      <c r="R372" s="224">
        <f>Q372*H372</f>
        <v>0.27000000000000002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161</v>
      </c>
      <c r="AT372" s="226" t="s">
        <v>145</v>
      </c>
      <c r="AU372" s="226" t="s">
        <v>21</v>
      </c>
      <c r="AY372" s="19" t="s">
        <v>142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9" t="s">
        <v>89</v>
      </c>
      <c r="BK372" s="227">
        <f>ROUND(I372*H372,2)</f>
        <v>0</v>
      </c>
      <c r="BL372" s="19" t="s">
        <v>161</v>
      </c>
      <c r="BM372" s="226" t="s">
        <v>677</v>
      </c>
    </row>
    <row r="373" s="2" customFormat="1">
      <c r="A373" s="41"/>
      <c r="B373" s="42"/>
      <c r="C373" s="43"/>
      <c r="D373" s="250" t="s">
        <v>235</v>
      </c>
      <c r="E373" s="43"/>
      <c r="F373" s="251" t="s">
        <v>678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19" t="s">
        <v>235</v>
      </c>
      <c r="AU373" s="19" t="s">
        <v>21</v>
      </c>
    </row>
    <row r="374" s="13" customFormat="1">
      <c r="A374" s="13"/>
      <c r="B374" s="233"/>
      <c r="C374" s="234"/>
      <c r="D374" s="228" t="s">
        <v>156</v>
      </c>
      <c r="E374" s="235" t="s">
        <v>44</v>
      </c>
      <c r="F374" s="236" t="s">
        <v>157</v>
      </c>
      <c r="G374" s="234"/>
      <c r="H374" s="237">
        <v>3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156</v>
      </c>
      <c r="AU374" s="243" t="s">
        <v>21</v>
      </c>
      <c r="AV374" s="13" t="s">
        <v>21</v>
      </c>
      <c r="AW374" s="13" t="s">
        <v>42</v>
      </c>
      <c r="AX374" s="13" t="s">
        <v>89</v>
      </c>
      <c r="AY374" s="243" t="s">
        <v>142</v>
      </c>
    </row>
    <row r="375" s="2" customFormat="1" ht="16.5" customHeight="1">
      <c r="A375" s="41"/>
      <c r="B375" s="42"/>
      <c r="C375" s="274" t="s">
        <v>679</v>
      </c>
      <c r="D375" s="274" t="s">
        <v>349</v>
      </c>
      <c r="E375" s="275" t="s">
        <v>680</v>
      </c>
      <c r="F375" s="276" t="s">
        <v>681</v>
      </c>
      <c r="G375" s="277" t="s">
        <v>467</v>
      </c>
      <c r="H375" s="278">
        <v>3</v>
      </c>
      <c r="I375" s="279"/>
      <c r="J375" s="280">
        <f>ROUND(I375*H375,2)</f>
        <v>0</v>
      </c>
      <c r="K375" s="276" t="s">
        <v>233</v>
      </c>
      <c r="L375" s="281"/>
      <c r="M375" s="282" t="s">
        <v>44</v>
      </c>
      <c r="N375" s="283" t="s">
        <v>53</v>
      </c>
      <c r="O375" s="87"/>
      <c r="P375" s="224">
        <f>O375*H375</f>
        <v>0</v>
      </c>
      <c r="Q375" s="224">
        <v>0.059999999999999998</v>
      </c>
      <c r="R375" s="224">
        <f>Q375*H375</f>
        <v>0.17999999999999999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178</v>
      </c>
      <c r="AT375" s="226" t="s">
        <v>349</v>
      </c>
      <c r="AU375" s="226" t="s">
        <v>21</v>
      </c>
      <c r="AY375" s="19" t="s">
        <v>142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9" t="s">
        <v>89</v>
      </c>
      <c r="BK375" s="227">
        <f>ROUND(I375*H375,2)</f>
        <v>0</v>
      </c>
      <c r="BL375" s="19" t="s">
        <v>161</v>
      </c>
      <c r="BM375" s="226" t="s">
        <v>682</v>
      </c>
    </row>
    <row r="376" s="13" customFormat="1">
      <c r="A376" s="13"/>
      <c r="B376" s="233"/>
      <c r="C376" s="234"/>
      <c r="D376" s="228" t="s">
        <v>156</v>
      </c>
      <c r="E376" s="235" t="s">
        <v>44</v>
      </c>
      <c r="F376" s="236" t="s">
        <v>157</v>
      </c>
      <c r="G376" s="234"/>
      <c r="H376" s="237">
        <v>3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156</v>
      </c>
      <c r="AU376" s="243" t="s">
        <v>21</v>
      </c>
      <c r="AV376" s="13" t="s">
        <v>21</v>
      </c>
      <c r="AW376" s="13" t="s">
        <v>42</v>
      </c>
      <c r="AX376" s="13" t="s">
        <v>89</v>
      </c>
      <c r="AY376" s="243" t="s">
        <v>142</v>
      </c>
    </row>
    <row r="377" s="2" customFormat="1" ht="24.15" customHeight="1">
      <c r="A377" s="41"/>
      <c r="B377" s="42"/>
      <c r="C377" s="215" t="s">
        <v>683</v>
      </c>
      <c r="D377" s="215" t="s">
        <v>145</v>
      </c>
      <c r="E377" s="216" t="s">
        <v>684</v>
      </c>
      <c r="F377" s="217" t="s">
        <v>685</v>
      </c>
      <c r="G377" s="218" t="s">
        <v>467</v>
      </c>
      <c r="H377" s="219">
        <v>1</v>
      </c>
      <c r="I377" s="220"/>
      <c r="J377" s="221">
        <f>ROUND(I377*H377,2)</f>
        <v>0</v>
      </c>
      <c r="K377" s="217" t="s">
        <v>233</v>
      </c>
      <c r="L377" s="47"/>
      <c r="M377" s="222" t="s">
        <v>44</v>
      </c>
      <c r="N377" s="223" t="s">
        <v>53</v>
      </c>
      <c r="O377" s="87"/>
      <c r="P377" s="224">
        <f>O377*H377</f>
        <v>0</v>
      </c>
      <c r="Q377" s="224">
        <v>0.089999999999999997</v>
      </c>
      <c r="R377" s="224">
        <f>Q377*H377</f>
        <v>0.089999999999999997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161</v>
      </c>
      <c r="AT377" s="226" t="s">
        <v>145</v>
      </c>
      <c r="AU377" s="226" t="s">
        <v>21</v>
      </c>
      <c r="AY377" s="19" t="s">
        <v>142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89</v>
      </c>
      <c r="BK377" s="227">
        <f>ROUND(I377*H377,2)</f>
        <v>0</v>
      </c>
      <c r="BL377" s="19" t="s">
        <v>161</v>
      </c>
      <c r="BM377" s="226" t="s">
        <v>686</v>
      </c>
    </row>
    <row r="378" s="2" customFormat="1">
      <c r="A378" s="41"/>
      <c r="B378" s="42"/>
      <c r="C378" s="43"/>
      <c r="D378" s="250" t="s">
        <v>235</v>
      </c>
      <c r="E378" s="43"/>
      <c r="F378" s="251" t="s">
        <v>687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235</v>
      </c>
      <c r="AU378" s="19" t="s">
        <v>21</v>
      </c>
    </row>
    <row r="379" s="13" customFormat="1">
      <c r="A379" s="13"/>
      <c r="B379" s="233"/>
      <c r="C379" s="234"/>
      <c r="D379" s="228" t="s">
        <v>156</v>
      </c>
      <c r="E379" s="235" t="s">
        <v>44</v>
      </c>
      <c r="F379" s="236" t="s">
        <v>688</v>
      </c>
      <c r="G379" s="234"/>
      <c r="H379" s="237">
        <v>1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156</v>
      </c>
      <c r="AU379" s="243" t="s">
        <v>21</v>
      </c>
      <c r="AV379" s="13" t="s">
        <v>21</v>
      </c>
      <c r="AW379" s="13" t="s">
        <v>42</v>
      </c>
      <c r="AX379" s="13" t="s">
        <v>82</v>
      </c>
      <c r="AY379" s="243" t="s">
        <v>142</v>
      </c>
    </row>
    <row r="380" s="14" customFormat="1">
      <c r="A380" s="14"/>
      <c r="B380" s="252"/>
      <c r="C380" s="253"/>
      <c r="D380" s="228" t="s">
        <v>156</v>
      </c>
      <c r="E380" s="254" t="s">
        <v>44</v>
      </c>
      <c r="F380" s="255" t="s">
        <v>248</v>
      </c>
      <c r="G380" s="253"/>
      <c r="H380" s="256">
        <v>1</v>
      </c>
      <c r="I380" s="257"/>
      <c r="J380" s="253"/>
      <c r="K380" s="253"/>
      <c r="L380" s="258"/>
      <c r="M380" s="259"/>
      <c r="N380" s="260"/>
      <c r="O380" s="260"/>
      <c r="P380" s="260"/>
      <c r="Q380" s="260"/>
      <c r="R380" s="260"/>
      <c r="S380" s="260"/>
      <c r="T380" s="26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2" t="s">
        <v>156</v>
      </c>
      <c r="AU380" s="262" t="s">
        <v>21</v>
      </c>
      <c r="AV380" s="14" t="s">
        <v>161</v>
      </c>
      <c r="AW380" s="14" t="s">
        <v>42</v>
      </c>
      <c r="AX380" s="14" t="s">
        <v>89</v>
      </c>
      <c r="AY380" s="262" t="s">
        <v>142</v>
      </c>
    </row>
    <row r="381" s="2" customFormat="1" ht="16.5" customHeight="1">
      <c r="A381" s="41"/>
      <c r="B381" s="42"/>
      <c r="C381" s="274" t="s">
        <v>689</v>
      </c>
      <c r="D381" s="274" t="s">
        <v>349</v>
      </c>
      <c r="E381" s="275" t="s">
        <v>690</v>
      </c>
      <c r="F381" s="276" t="s">
        <v>691</v>
      </c>
      <c r="G381" s="277" t="s">
        <v>467</v>
      </c>
      <c r="H381" s="278">
        <v>1</v>
      </c>
      <c r="I381" s="279"/>
      <c r="J381" s="280">
        <f>ROUND(I381*H381,2)</f>
        <v>0</v>
      </c>
      <c r="K381" s="276" t="s">
        <v>233</v>
      </c>
      <c r="L381" s="281"/>
      <c r="M381" s="282" t="s">
        <v>44</v>
      </c>
      <c r="N381" s="283" t="s">
        <v>53</v>
      </c>
      <c r="O381" s="87"/>
      <c r="P381" s="224">
        <f>O381*H381</f>
        <v>0</v>
      </c>
      <c r="Q381" s="224">
        <v>0.16200000000000001</v>
      </c>
      <c r="R381" s="224">
        <f>Q381*H381</f>
        <v>0.16200000000000001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178</v>
      </c>
      <c r="AT381" s="226" t="s">
        <v>349</v>
      </c>
      <c r="AU381" s="226" t="s">
        <v>21</v>
      </c>
      <c r="AY381" s="19" t="s">
        <v>142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9" t="s">
        <v>89</v>
      </c>
      <c r="BK381" s="227">
        <f>ROUND(I381*H381,2)</f>
        <v>0</v>
      </c>
      <c r="BL381" s="19" t="s">
        <v>161</v>
      </c>
      <c r="BM381" s="226" t="s">
        <v>692</v>
      </c>
    </row>
    <row r="382" s="13" customFormat="1">
      <c r="A382" s="13"/>
      <c r="B382" s="233"/>
      <c r="C382" s="234"/>
      <c r="D382" s="228" t="s">
        <v>156</v>
      </c>
      <c r="E382" s="235" t="s">
        <v>44</v>
      </c>
      <c r="F382" s="236" t="s">
        <v>89</v>
      </c>
      <c r="G382" s="234"/>
      <c r="H382" s="237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156</v>
      </c>
      <c r="AU382" s="243" t="s">
        <v>21</v>
      </c>
      <c r="AV382" s="13" t="s">
        <v>21</v>
      </c>
      <c r="AW382" s="13" t="s">
        <v>42</v>
      </c>
      <c r="AX382" s="13" t="s">
        <v>89</v>
      </c>
      <c r="AY382" s="243" t="s">
        <v>142</v>
      </c>
    </row>
    <row r="383" s="2" customFormat="1" ht="24.15" customHeight="1">
      <c r="A383" s="41"/>
      <c r="B383" s="42"/>
      <c r="C383" s="215" t="s">
        <v>693</v>
      </c>
      <c r="D383" s="215" t="s">
        <v>145</v>
      </c>
      <c r="E383" s="216" t="s">
        <v>694</v>
      </c>
      <c r="F383" s="217" t="s">
        <v>695</v>
      </c>
      <c r="G383" s="218" t="s">
        <v>467</v>
      </c>
      <c r="H383" s="219">
        <v>15</v>
      </c>
      <c r="I383" s="220"/>
      <c r="J383" s="221">
        <f>ROUND(I383*H383,2)</f>
        <v>0</v>
      </c>
      <c r="K383" s="217" t="s">
        <v>233</v>
      </c>
      <c r="L383" s="47"/>
      <c r="M383" s="222" t="s">
        <v>44</v>
      </c>
      <c r="N383" s="223" t="s">
        <v>53</v>
      </c>
      <c r="O383" s="87"/>
      <c r="P383" s="224">
        <f>O383*H383</f>
        <v>0</v>
      </c>
      <c r="Q383" s="224">
        <v>0.098000000000000004</v>
      </c>
      <c r="R383" s="224">
        <f>Q383*H383</f>
        <v>1.47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161</v>
      </c>
      <c r="AT383" s="226" t="s">
        <v>145</v>
      </c>
      <c r="AU383" s="226" t="s">
        <v>21</v>
      </c>
      <c r="AY383" s="19" t="s">
        <v>142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9" t="s">
        <v>89</v>
      </c>
      <c r="BK383" s="227">
        <f>ROUND(I383*H383,2)</f>
        <v>0</v>
      </c>
      <c r="BL383" s="19" t="s">
        <v>161</v>
      </c>
      <c r="BM383" s="226" t="s">
        <v>696</v>
      </c>
    </row>
    <row r="384" s="2" customFormat="1">
      <c r="A384" s="41"/>
      <c r="B384" s="42"/>
      <c r="C384" s="43"/>
      <c r="D384" s="250" t="s">
        <v>235</v>
      </c>
      <c r="E384" s="43"/>
      <c r="F384" s="251" t="s">
        <v>697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235</v>
      </c>
      <c r="AU384" s="19" t="s">
        <v>21</v>
      </c>
    </row>
    <row r="385" s="13" customFormat="1">
      <c r="A385" s="13"/>
      <c r="B385" s="233"/>
      <c r="C385" s="234"/>
      <c r="D385" s="228" t="s">
        <v>156</v>
      </c>
      <c r="E385" s="235" t="s">
        <v>44</v>
      </c>
      <c r="F385" s="236" t="s">
        <v>8</v>
      </c>
      <c r="G385" s="234"/>
      <c r="H385" s="237">
        <v>15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156</v>
      </c>
      <c r="AU385" s="243" t="s">
        <v>21</v>
      </c>
      <c r="AV385" s="13" t="s">
        <v>21</v>
      </c>
      <c r="AW385" s="13" t="s">
        <v>42</v>
      </c>
      <c r="AX385" s="13" t="s">
        <v>89</v>
      </c>
      <c r="AY385" s="243" t="s">
        <v>142</v>
      </c>
    </row>
    <row r="386" s="2" customFormat="1" ht="24.15" customHeight="1">
      <c r="A386" s="41"/>
      <c r="B386" s="42"/>
      <c r="C386" s="274" t="s">
        <v>698</v>
      </c>
      <c r="D386" s="274" t="s">
        <v>349</v>
      </c>
      <c r="E386" s="275" t="s">
        <v>699</v>
      </c>
      <c r="F386" s="276" t="s">
        <v>700</v>
      </c>
      <c r="G386" s="277" t="s">
        <v>467</v>
      </c>
      <c r="H386" s="278">
        <v>15</v>
      </c>
      <c r="I386" s="279"/>
      <c r="J386" s="280">
        <f>ROUND(I386*H386,2)</f>
        <v>0</v>
      </c>
      <c r="K386" s="276" t="s">
        <v>233</v>
      </c>
      <c r="L386" s="281"/>
      <c r="M386" s="282" t="s">
        <v>44</v>
      </c>
      <c r="N386" s="283" t="s">
        <v>53</v>
      </c>
      <c r="O386" s="87"/>
      <c r="P386" s="224">
        <f>O386*H386</f>
        <v>0</v>
      </c>
      <c r="Q386" s="224">
        <v>0.113</v>
      </c>
      <c r="R386" s="224">
        <f>Q386*H386</f>
        <v>1.6950000000000001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178</v>
      </c>
      <c r="AT386" s="226" t="s">
        <v>349</v>
      </c>
      <c r="AU386" s="226" t="s">
        <v>21</v>
      </c>
      <c r="AY386" s="19" t="s">
        <v>142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9" t="s">
        <v>89</v>
      </c>
      <c r="BK386" s="227">
        <f>ROUND(I386*H386,2)</f>
        <v>0</v>
      </c>
      <c r="BL386" s="19" t="s">
        <v>161</v>
      </c>
      <c r="BM386" s="226" t="s">
        <v>701</v>
      </c>
    </row>
    <row r="387" s="2" customFormat="1" ht="16.5" customHeight="1">
      <c r="A387" s="41"/>
      <c r="B387" s="42"/>
      <c r="C387" s="215" t="s">
        <v>702</v>
      </c>
      <c r="D387" s="215" t="s">
        <v>145</v>
      </c>
      <c r="E387" s="216" t="s">
        <v>703</v>
      </c>
      <c r="F387" s="217" t="s">
        <v>704</v>
      </c>
      <c r="G387" s="218" t="s">
        <v>203</v>
      </c>
      <c r="H387" s="219">
        <v>0.755</v>
      </c>
      <c r="I387" s="220"/>
      <c r="J387" s="221">
        <f>ROUND(I387*H387,2)</f>
        <v>0</v>
      </c>
      <c r="K387" s="217" t="s">
        <v>233</v>
      </c>
      <c r="L387" s="47"/>
      <c r="M387" s="222" t="s">
        <v>44</v>
      </c>
      <c r="N387" s="223" t="s">
        <v>53</v>
      </c>
      <c r="O387" s="87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6" t="s">
        <v>161</v>
      </c>
      <c r="AT387" s="226" t="s">
        <v>145</v>
      </c>
      <c r="AU387" s="226" t="s">
        <v>21</v>
      </c>
      <c r="AY387" s="19" t="s">
        <v>142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9" t="s">
        <v>89</v>
      </c>
      <c r="BK387" s="227">
        <f>ROUND(I387*H387,2)</f>
        <v>0</v>
      </c>
      <c r="BL387" s="19" t="s">
        <v>161</v>
      </c>
      <c r="BM387" s="226" t="s">
        <v>705</v>
      </c>
    </row>
    <row r="388" s="2" customFormat="1">
      <c r="A388" s="41"/>
      <c r="B388" s="42"/>
      <c r="C388" s="43"/>
      <c r="D388" s="250" t="s">
        <v>235</v>
      </c>
      <c r="E388" s="43"/>
      <c r="F388" s="251" t="s">
        <v>706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19" t="s">
        <v>235</v>
      </c>
      <c r="AU388" s="19" t="s">
        <v>21</v>
      </c>
    </row>
    <row r="389" s="13" customFormat="1">
      <c r="A389" s="13"/>
      <c r="B389" s="233"/>
      <c r="C389" s="234"/>
      <c r="D389" s="228" t="s">
        <v>156</v>
      </c>
      <c r="E389" s="235" t="s">
        <v>44</v>
      </c>
      <c r="F389" s="236" t="s">
        <v>707</v>
      </c>
      <c r="G389" s="234"/>
      <c r="H389" s="237">
        <v>0.39200000000000002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156</v>
      </c>
      <c r="AU389" s="243" t="s">
        <v>21</v>
      </c>
      <c r="AV389" s="13" t="s">
        <v>21</v>
      </c>
      <c r="AW389" s="13" t="s">
        <v>42</v>
      </c>
      <c r="AX389" s="13" t="s">
        <v>82</v>
      </c>
      <c r="AY389" s="243" t="s">
        <v>142</v>
      </c>
    </row>
    <row r="390" s="13" customFormat="1">
      <c r="A390" s="13"/>
      <c r="B390" s="233"/>
      <c r="C390" s="234"/>
      <c r="D390" s="228" t="s">
        <v>156</v>
      </c>
      <c r="E390" s="235" t="s">
        <v>44</v>
      </c>
      <c r="F390" s="236" t="s">
        <v>708</v>
      </c>
      <c r="G390" s="234"/>
      <c r="H390" s="237">
        <v>0.36299999999999999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156</v>
      </c>
      <c r="AU390" s="243" t="s">
        <v>21</v>
      </c>
      <c r="AV390" s="13" t="s">
        <v>21</v>
      </c>
      <c r="AW390" s="13" t="s">
        <v>42</v>
      </c>
      <c r="AX390" s="13" t="s">
        <v>82</v>
      </c>
      <c r="AY390" s="243" t="s">
        <v>142</v>
      </c>
    </row>
    <row r="391" s="14" customFormat="1">
      <c r="A391" s="14"/>
      <c r="B391" s="252"/>
      <c r="C391" s="253"/>
      <c r="D391" s="228" t="s">
        <v>156</v>
      </c>
      <c r="E391" s="254" t="s">
        <v>44</v>
      </c>
      <c r="F391" s="255" t="s">
        <v>248</v>
      </c>
      <c r="G391" s="253"/>
      <c r="H391" s="256">
        <v>0.755</v>
      </c>
      <c r="I391" s="257"/>
      <c r="J391" s="253"/>
      <c r="K391" s="253"/>
      <c r="L391" s="258"/>
      <c r="M391" s="259"/>
      <c r="N391" s="260"/>
      <c r="O391" s="260"/>
      <c r="P391" s="260"/>
      <c r="Q391" s="260"/>
      <c r="R391" s="260"/>
      <c r="S391" s="260"/>
      <c r="T391" s="26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2" t="s">
        <v>156</v>
      </c>
      <c r="AU391" s="262" t="s">
        <v>21</v>
      </c>
      <c r="AV391" s="14" t="s">
        <v>161</v>
      </c>
      <c r="AW391" s="14" t="s">
        <v>42</v>
      </c>
      <c r="AX391" s="14" t="s">
        <v>89</v>
      </c>
      <c r="AY391" s="262" t="s">
        <v>142</v>
      </c>
    </row>
    <row r="392" s="2" customFormat="1" ht="16.5" customHeight="1">
      <c r="A392" s="41"/>
      <c r="B392" s="42"/>
      <c r="C392" s="215" t="s">
        <v>709</v>
      </c>
      <c r="D392" s="215" t="s">
        <v>145</v>
      </c>
      <c r="E392" s="216" t="s">
        <v>710</v>
      </c>
      <c r="F392" s="217" t="s">
        <v>711</v>
      </c>
      <c r="G392" s="218" t="s">
        <v>199</v>
      </c>
      <c r="H392" s="219">
        <v>3.234</v>
      </c>
      <c r="I392" s="220"/>
      <c r="J392" s="221">
        <f>ROUND(I392*H392,2)</f>
        <v>0</v>
      </c>
      <c r="K392" s="217" t="s">
        <v>233</v>
      </c>
      <c r="L392" s="47"/>
      <c r="M392" s="222" t="s">
        <v>44</v>
      </c>
      <c r="N392" s="223" t="s">
        <v>53</v>
      </c>
      <c r="O392" s="87"/>
      <c r="P392" s="224">
        <f>O392*H392</f>
        <v>0</v>
      </c>
      <c r="Q392" s="224">
        <v>0.0045999999999999999</v>
      </c>
      <c r="R392" s="224">
        <f>Q392*H392</f>
        <v>0.0148764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161</v>
      </c>
      <c r="AT392" s="226" t="s">
        <v>145</v>
      </c>
      <c r="AU392" s="226" t="s">
        <v>21</v>
      </c>
      <c r="AY392" s="19" t="s">
        <v>142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9" t="s">
        <v>89</v>
      </c>
      <c r="BK392" s="227">
        <f>ROUND(I392*H392,2)</f>
        <v>0</v>
      </c>
      <c r="BL392" s="19" t="s">
        <v>161</v>
      </c>
      <c r="BM392" s="226" t="s">
        <v>712</v>
      </c>
    </row>
    <row r="393" s="2" customFormat="1">
      <c r="A393" s="41"/>
      <c r="B393" s="42"/>
      <c r="C393" s="43"/>
      <c r="D393" s="250" t="s">
        <v>235</v>
      </c>
      <c r="E393" s="43"/>
      <c r="F393" s="251" t="s">
        <v>713</v>
      </c>
      <c r="G393" s="43"/>
      <c r="H393" s="43"/>
      <c r="I393" s="230"/>
      <c r="J393" s="43"/>
      <c r="K393" s="43"/>
      <c r="L393" s="47"/>
      <c r="M393" s="231"/>
      <c r="N393" s="232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19" t="s">
        <v>235</v>
      </c>
      <c r="AU393" s="19" t="s">
        <v>21</v>
      </c>
    </row>
    <row r="394" s="13" customFormat="1">
      <c r="A394" s="13"/>
      <c r="B394" s="233"/>
      <c r="C394" s="234"/>
      <c r="D394" s="228" t="s">
        <v>156</v>
      </c>
      <c r="E394" s="235" t="s">
        <v>44</v>
      </c>
      <c r="F394" s="236" t="s">
        <v>714</v>
      </c>
      <c r="G394" s="234"/>
      <c r="H394" s="237">
        <v>1.6799999999999999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156</v>
      </c>
      <c r="AU394" s="243" t="s">
        <v>21</v>
      </c>
      <c r="AV394" s="13" t="s">
        <v>21</v>
      </c>
      <c r="AW394" s="13" t="s">
        <v>42</v>
      </c>
      <c r="AX394" s="13" t="s">
        <v>82</v>
      </c>
      <c r="AY394" s="243" t="s">
        <v>142</v>
      </c>
    </row>
    <row r="395" s="13" customFormat="1">
      <c r="A395" s="13"/>
      <c r="B395" s="233"/>
      <c r="C395" s="234"/>
      <c r="D395" s="228" t="s">
        <v>156</v>
      </c>
      <c r="E395" s="235" t="s">
        <v>44</v>
      </c>
      <c r="F395" s="236" t="s">
        <v>715</v>
      </c>
      <c r="G395" s="234"/>
      <c r="H395" s="237">
        <v>1.5540000000000001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156</v>
      </c>
      <c r="AU395" s="243" t="s">
        <v>21</v>
      </c>
      <c r="AV395" s="13" t="s">
        <v>21</v>
      </c>
      <c r="AW395" s="13" t="s">
        <v>42</v>
      </c>
      <c r="AX395" s="13" t="s">
        <v>82</v>
      </c>
      <c r="AY395" s="243" t="s">
        <v>142</v>
      </c>
    </row>
    <row r="396" s="14" customFormat="1">
      <c r="A396" s="14"/>
      <c r="B396" s="252"/>
      <c r="C396" s="253"/>
      <c r="D396" s="228" t="s">
        <v>156</v>
      </c>
      <c r="E396" s="254" t="s">
        <v>44</v>
      </c>
      <c r="F396" s="255" t="s">
        <v>248</v>
      </c>
      <c r="G396" s="253"/>
      <c r="H396" s="256">
        <v>3.234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2" t="s">
        <v>156</v>
      </c>
      <c r="AU396" s="262" t="s">
        <v>21</v>
      </c>
      <c r="AV396" s="14" t="s">
        <v>161</v>
      </c>
      <c r="AW396" s="14" t="s">
        <v>42</v>
      </c>
      <c r="AX396" s="14" t="s">
        <v>89</v>
      </c>
      <c r="AY396" s="262" t="s">
        <v>142</v>
      </c>
    </row>
    <row r="397" s="2" customFormat="1" ht="16.5" customHeight="1">
      <c r="A397" s="41"/>
      <c r="B397" s="42"/>
      <c r="C397" s="215" t="s">
        <v>716</v>
      </c>
      <c r="D397" s="215" t="s">
        <v>145</v>
      </c>
      <c r="E397" s="216" t="s">
        <v>717</v>
      </c>
      <c r="F397" s="217" t="s">
        <v>718</v>
      </c>
      <c r="G397" s="218" t="s">
        <v>199</v>
      </c>
      <c r="H397" s="219">
        <v>3.234</v>
      </c>
      <c r="I397" s="220"/>
      <c r="J397" s="221">
        <f>ROUND(I397*H397,2)</f>
        <v>0</v>
      </c>
      <c r="K397" s="217" t="s">
        <v>233</v>
      </c>
      <c r="L397" s="47"/>
      <c r="M397" s="222" t="s">
        <v>44</v>
      </c>
      <c r="N397" s="223" t="s">
        <v>53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161</v>
      </c>
      <c r="AT397" s="226" t="s">
        <v>145</v>
      </c>
      <c r="AU397" s="226" t="s">
        <v>21</v>
      </c>
      <c r="AY397" s="19" t="s">
        <v>142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9" t="s">
        <v>89</v>
      </c>
      <c r="BK397" s="227">
        <f>ROUND(I397*H397,2)</f>
        <v>0</v>
      </c>
      <c r="BL397" s="19" t="s">
        <v>161</v>
      </c>
      <c r="BM397" s="226" t="s">
        <v>719</v>
      </c>
    </row>
    <row r="398" s="2" customFormat="1">
      <c r="A398" s="41"/>
      <c r="B398" s="42"/>
      <c r="C398" s="43"/>
      <c r="D398" s="250" t="s">
        <v>235</v>
      </c>
      <c r="E398" s="43"/>
      <c r="F398" s="251" t="s">
        <v>720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19" t="s">
        <v>235</v>
      </c>
      <c r="AU398" s="19" t="s">
        <v>21</v>
      </c>
    </row>
    <row r="399" s="13" customFormat="1">
      <c r="A399" s="13"/>
      <c r="B399" s="233"/>
      <c r="C399" s="234"/>
      <c r="D399" s="228" t="s">
        <v>156</v>
      </c>
      <c r="E399" s="235" t="s">
        <v>44</v>
      </c>
      <c r="F399" s="236" t="s">
        <v>714</v>
      </c>
      <c r="G399" s="234"/>
      <c r="H399" s="237">
        <v>1.6799999999999999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156</v>
      </c>
      <c r="AU399" s="243" t="s">
        <v>21</v>
      </c>
      <c r="AV399" s="13" t="s">
        <v>21</v>
      </c>
      <c r="AW399" s="13" t="s">
        <v>42</v>
      </c>
      <c r="AX399" s="13" t="s">
        <v>82</v>
      </c>
      <c r="AY399" s="243" t="s">
        <v>142</v>
      </c>
    </row>
    <row r="400" s="13" customFormat="1">
      <c r="A400" s="13"/>
      <c r="B400" s="233"/>
      <c r="C400" s="234"/>
      <c r="D400" s="228" t="s">
        <v>156</v>
      </c>
      <c r="E400" s="235" t="s">
        <v>44</v>
      </c>
      <c r="F400" s="236" t="s">
        <v>715</v>
      </c>
      <c r="G400" s="234"/>
      <c r="H400" s="237">
        <v>1.5540000000000001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156</v>
      </c>
      <c r="AU400" s="243" t="s">
        <v>21</v>
      </c>
      <c r="AV400" s="13" t="s">
        <v>21</v>
      </c>
      <c r="AW400" s="13" t="s">
        <v>42</v>
      </c>
      <c r="AX400" s="13" t="s">
        <v>82</v>
      </c>
      <c r="AY400" s="243" t="s">
        <v>142</v>
      </c>
    </row>
    <row r="401" s="14" customFormat="1">
      <c r="A401" s="14"/>
      <c r="B401" s="252"/>
      <c r="C401" s="253"/>
      <c r="D401" s="228" t="s">
        <v>156</v>
      </c>
      <c r="E401" s="254" t="s">
        <v>44</v>
      </c>
      <c r="F401" s="255" t="s">
        <v>248</v>
      </c>
      <c r="G401" s="253"/>
      <c r="H401" s="256">
        <v>3.234</v>
      </c>
      <c r="I401" s="257"/>
      <c r="J401" s="253"/>
      <c r="K401" s="253"/>
      <c r="L401" s="258"/>
      <c r="M401" s="259"/>
      <c r="N401" s="260"/>
      <c r="O401" s="260"/>
      <c r="P401" s="260"/>
      <c r="Q401" s="260"/>
      <c r="R401" s="260"/>
      <c r="S401" s="260"/>
      <c r="T401" s="26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2" t="s">
        <v>156</v>
      </c>
      <c r="AU401" s="262" t="s">
        <v>21</v>
      </c>
      <c r="AV401" s="14" t="s">
        <v>161</v>
      </c>
      <c r="AW401" s="14" t="s">
        <v>42</v>
      </c>
      <c r="AX401" s="14" t="s">
        <v>89</v>
      </c>
      <c r="AY401" s="262" t="s">
        <v>142</v>
      </c>
    </row>
    <row r="402" s="2" customFormat="1" ht="16.5" customHeight="1">
      <c r="A402" s="41"/>
      <c r="B402" s="42"/>
      <c r="C402" s="215" t="s">
        <v>721</v>
      </c>
      <c r="D402" s="215" t="s">
        <v>145</v>
      </c>
      <c r="E402" s="216" t="s">
        <v>722</v>
      </c>
      <c r="F402" s="217" t="s">
        <v>723</v>
      </c>
      <c r="G402" s="218" t="s">
        <v>467</v>
      </c>
      <c r="H402" s="219">
        <v>4</v>
      </c>
      <c r="I402" s="220"/>
      <c r="J402" s="221">
        <f>ROUND(I402*H402,2)</f>
        <v>0</v>
      </c>
      <c r="K402" s="217" t="s">
        <v>233</v>
      </c>
      <c r="L402" s="47"/>
      <c r="M402" s="222" t="s">
        <v>44</v>
      </c>
      <c r="N402" s="223" t="s">
        <v>53</v>
      </c>
      <c r="O402" s="87"/>
      <c r="P402" s="224">
        <f>O402*H402</f>
        <v>0</v>
      </c>
      <c r="Q402" s="224">
        <v>0.00016000000000000001</v>
      </c>
      <c r="R402" s="224">
        <f>Q402*H402</f>
        <v>0.00064000000000000005</v>
      </c>
      <c r="S402" s="224">
        <v>0</v>
      </c>
      <c r="T402" s="225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6" t="s">
        <v>161</v>
      </c>
      <c r="AT402" s="226" t="s">
        <v>145</v>
      </c>
      <c r="AU402" s="226" t="s">
        <v>21</v>
      </c>
      <c r="AY402" s="19" t="s">
        <v>142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9" t="s">
        <v>89</v>
      </c>
      <c r="BK402" s="227">
        <f>ROUND(I402*H402,2)</f>
        <v>0</v>
      </c>
      <c r="BL402" s="19" t="s">
        <v>161</v>
      </c>
      <c r="BM402" s="226" t="s">
        <v>724</v>
      </c>
    </row>
    <row r="403" s="2" customFormat="1">
      <c r="A403" s="41"/>
      <c r="B403" s="42"/>
      <c r="C403" s="43"/>
      <c r="D403" s="250" t="s">
        <v>235</v>
      </c>
      <c r="E403" s="43"/>
      <c r="F403" s="251" t="s">
        <v>725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19" t="s">
        <v>235</v>
      </c>
      <c r="AU403" s="19" t="s">
        <v>21</v>
      </c>
    </row>
    <row r="404" s="13" customFormat="1">
      <c r="A404" s="13"/>
      <c r="B404" s="233"/>
      <c r="C404" s="234"/>
      <c r="D404" s="228" t="s">
        <v>156</v>
      </c>
      <c r="E404" s="235" t="s">
        <v>44</v>
      </c>
      <c r="F404" s="236" t="s">
        <v>726</v>
      </c>
      <c r="G404" s="234"/>
      <c r="H404" s="237">
        <v>4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156</v>
      </c>
      <c r="AU404" s="243" t="s">
        <v>21</v>
      </c>
      <c r="AV404" s="13" t="s">
        <v>21</v>
      </c>
      <c r="AW404" s="13" t="s">
        <v>42</v>
      </c>
      <c r="AX404" s="13" t="s">
        <v>89</v>
      </c>
      <c r="AY404" s="243" t="s">
        <v>142</v>
      </c>
    </row>
    <row r="405" s="2" customFormat="1" ht="16.5" customHeight="1">
      <c r="A405" s="41"/>
      <c r="B405" s="42"/>
      <c r="C405" s="215" t="s">
        <v>727</v>
      </c>
      <c r="D405" s="215" t="s">
        <v>145</v>
      </c>
      <c r="E405" s="216" t="s">
        <v>728</v>
      </c>
      <c r="F405" s="217" t="s">
        <v>729</v>
      </c>
      <c r="G405" s="218" t="s">
        <v>265</v>
      </c>
      <c r="H405" s="219">
        <v>111</v>
      </c>
      <c r="I405" s="220"/>
      <c r="J405" s="221">
        <f>ROUND(I405*H405,2)</f>
        <v>0</v>
      </c>
      <c r="K405" s="217" t="s">
        <v>233</v>
      </c>
      <c r="L405" s="47"/>
      <c r="M405" s="222" t="s">
        <v>44</v>
      </c>
      <c r="N405" s="223" t="s">
        <v>53</v>
      </c>
      <c r="O405" s="87"/>
      <c r="P405" s="224">
        <f>O405*H405</f>
        <v>0</v>
      </c>
      <c r="Q405" s="224">
        <v>6.9999999999999994E-05</v>
      </c>
      <c r="R405" s="224">
        <f>Q405*H405</f>
        <v>0.0077699999999999991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161</v>
      </c>
      <c r="AT405" s="226" t="s">
        <v>145</v>
      </c>
      <c r="AU405" s="226" t="s">
        <v>21</v>
      </c>
      <c r="AY405" s="19" t="s">
        <v>142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9" t="s">
        <v>89</v>
      </c>
      <c r="BK405" s="227">
        <f>ROUND(I405*H405,2)</f>
        <v>0</v>
      </c>
      <c r="BL405" s="19" t="s">
        <v>161</v>
      </c>
      <c r="BM405" s="226" t="s">
        <v>730</v>
      </c>
    </row>
    <row r="406" s="2" customFormat="1">
      <c r="A406" s="41"/>
      <c r="B406" s="42"/>
      <c r="C406" s="43"/>
      <c r="D406" s="250" t="s">
        <v>235</v>
      </c>
      <c r="E406" s="43"/>
      <c r="F406" s="251" t="s">
        <v>731</v>
      </c>
      <c r="G406" s="43"/>
      <c r="H406" s="43"/>
      <c r="I406" s="230"/>
      <c r="J406" s="43"/>
      <c r="K406" s="43"/>
      <c r="L406" s="47"/>
      <c r="M406" s="231"/>
      <c r="N406" s="232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19" t="s">
        <v>235</v>
      </c>
      <c r="AU406" s="19" t="s">
        <v>21</v>
      </c>
    </row>
    <row r="407" s="13" customFormat="1">
      <c r="A407" s="13"/>
      <c r="B407" s="233"/>
      <c r="C407" s="234"/>
      <c r="D407" s="228" t="s">
        <v>156</v>
      </c>
      <c r="E407" s="235" t="s">
        <v>44</v>
      </c>
      <c r="F407" s="236" t="s">
        <v>580</v>
      </c>
      <c r="G407" s="234"/>
      <c r="H407" s="237">
        <v>111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156</v>
      </c>
      <c r="AU407" s="243" t="s">
        <v>21</v>
      </c>
      <c r="AV407" s="13" t="s">
        <v>21</v>
      </c>
      <c r="AW407" s="13" t="s">
        <v>42</v>
      </c>
      <c r="AX407" s="13" t="s">
        <v>89</v>
      </c>
      <c r="AY407" s="243" t="s">
        <v>142</v>
      </c>
    </row>
    <row r="408" s="2" customFormat="1" ht="16.5" customHeight="1">
      <c r="A408" s="41"/>
      <c r="B408" s="42"/>
      <c r="C408" s="215" t="s">
        <v>732</v>
      </c>
      <c r="D408" s="215" t="s">
        <v>145</v>
      </c>
      <c r="E408" s="216" t="s">
        <v>733</v>
      </c>
      <c r="F408" s="217" t="s">
        <v>734</v>
      </c>
      <c r="G408" s="218" t="s">
        <v>265</v>
      </c>
      <c r="H408" s="219">
        <v>658.52999999999997</v>
      </c>
      <c r="I408" s="220"/>
      <c r="J408" s="221">
        <f>ROUND(I408*H408,2)</f>
        <v>0</v>
      </c>
      <c r="K408" s="217" t="s">
        <v>233</v>
      </c>
      <c r="L408" s="47"/>
      <c r="M408" s="222" t="s">
        <v>44</v>
      </c>
      <c r="N408" s="223" t="s">
        <v>53</v>
      </c>
      <c r="O408" s="87"/>
      <c r="P408" s="224">
        <f>O408*H408</f>
        <v>0</v>
      </c>
      <c r="Q408" s="224">
        <v>0.00012999999999999999</v>
      </c>
      <c r="R408" s="224">
        <f>Q408*H408</f>
        <v>0.085608899999999988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161</v>
      </c>
      <c r="AT408" s="226" t="s">
        <v>145</v>
      </c>
      <c r="AU408" s="226" t="s">
        <v>21</v>
      </c>
      <c r="AY408" s="19" t="s">
        <v>142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89</v>
      </c>
      <c r="BK408" s="227">
        <f>ROUND(I408*H408,2)</f>
        <v>0</v>
      </c>
      <c r="BL408" s="19" t="s">
        <v>161</v>
      </c>
      <c r="BM408" s="226" t="s">
        <v>735</v>
      </c>
    </row>
    <row r="409" s="2" customFormat="1">
      <c r="A409" s="41"/>
      <c r="B409" s="42"/>
      <c r="C409" s="43"/>
      <c r="D409" s="250" t="s">
        <v>235</v>
      </c>
      <c r="E409" s="43"/>
      <c r="F409" s="251" t="s">
        <v>736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19" t="s">
        <v>235</v>
      </c>
      <c r="AU409" s="19" t="s">
        <v>21</v>
      </c>
    </row>
    <row r="410" s="13" customFormat="1">
      <c r="A410" s="13"/>
      <c r="B410" s="233"/>
      <c r="C410" s="234"/>
      <c r="D410" s="228" t="s">
        <v>156</v>
      </c>
      <c r="E410" s="235" t="s">
        <v>44</v>
      </c>
      <c r="F410" s="236" t="s">
        <v>737</v>
      </c>
      <c r="G410" s="234"/>
      <c r="H410" s="237">
        <v>658.52999999999997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156</v>
      </c>
      <c r="AU410" s="243" t="s">
        <v>21</v>
      </c>
      <c r="AV410" s="13" t="s">
        <v>21</v>
      </c>
      <c r="AW410" s="13" t="s">
        <v>42</v>
      </c>
      <c r="AX410" s="13" t="s">
        <v>89</v>
      </c>
      <c r="AY410" s="243" t="s">
        <v>142</v>
      </c>
    </row>
    <row r="411" s="2" customFormat="1" ht="24.15" customHeight="1">
      <c r="A411" s="41"/>
      <c r="B411" s="42"/>
      <c r="C411" s="215" t="s">
        <v>738</v>
      </c>
      <c r="D411" s="215" t="s">
        <v>145</v>
      </c>
      <c r="E411" s="216" t="s">
        <v>739</v>
      </c>
      <c r="F411" s="217" t="s">
        <v>740</v>
      </c>
      <c r="G411" s="218" t="s">
        <v>467</v>
      </c>
      <c r="H411" s="219">
        <v>23</v>
      </c>
      <c r="I411" s="220"/>
      <c r="J411" s="221">
        <f>ROUND(I411*H411,2)</f>
        <v>0</v>
      </c>
      <c r="K411" s="217" t="s">
        <v>233</v>
      </c>
      <c r="L411" s="47"/>
      <c r="M411" s="222" t="s">
        <v>44</v>
      </c>
      <c r="N411" s="223" t="s">
        <v>53</v>
      </c>
      <c r="O411" s="87"/>
      <c r="P411" s="224">
        <f>O411*H411</f>
        <v>0</v>
      </c>
      <c r="Q411" s="224">
        <v>0.00092000000000000003</v>
      </c>
      <c r="R411" s="224">
        <f>Q411*H411</f>
        <v>0.021160000000000002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161</v>
      </c>
      <c r="AT411" s="226" t="s">
        <v>145</v>
      </c>
      <c r="AU411" s="226" t="s">
        <v>21</v>
      </c>
      <c r="AY411" s="19" t="s">
        <v>142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9" t="s">
        <v>89</v>
      </c>
      <c r="BK411" s="227">
        <f>ROUND(I411*H411,2)</f>
        <v>0</v>
      </c>
      <c r="BL411" s="19" t="s">
        <v>161</v>
      </c>
      <c r="BM411" s="226" t="s">
        <v>741</v>
      </c>
    </row>
    <row r="412" s="2" customFormat="1">
      <c r="A412" s="41"/>
      <c r="B412" s="42"/>
      <c r="C412" s="43"/>
      <c r="D412" s="250" t="s">
        <v>235</v>
      </c>
      <c r="E412" s="43"/>
      <c r="F412" s="251" t="s">
        <v>742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19" t="s">
        <v>235</v>
      </c>
      <c r="AU412" s="19" t="s">
        <v>21</v>
      </c>
    </row>
    <row r="413" s="13" customFormat="1">
      <c r="A413" s="13"/>
      <c r="B413" s="233"/>
      <c r="C413" s="234"/>
      <c r="D413" s="228" t="s">
        <v>156</v>
      </c>
      <c r="E413" s="235" t="s">
        <v>44</v>
      </c>
      <c r="F413" s="236" t="s">
        <v>743</v>
      </c>
      <c r="G413" s="234"/>
      <c r="H413" s="237">
        <v>23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156</v>
      </c>
      <c r="AU413" s="243" t="s">
        <v>21</v>
      </c>
      <c r="AV413" s="13" t="s">
        <v>21</v>
      </c>
      <c r="AW413" s="13" t="s">
        <v>42</v>
      </c>
      <c r="AX413" s="13" t="s">
        <v>89</v>
      </c>
      <c r="AY413" s="243" t="s">
        <v>142</v>
      </c>
    </row>
    <row r="414" s="2" customFormat="1" ht="16.5" customHeight="1">
      <c r="A414" s="41"/>
      <c r="B414" s="42"/>
      <c r="C414" s="215" t="s">
        <v>744</v>
      </c>
      <c r="D414" s="215" t="s">
        <v>145</v>
      </c>
      <c r="E414" s="216" t="s">
        <v>745</v>
      </c>
      <c r="F414" s="217" t="s">
        <v>746</v>
      </c>
      <c r="G414" s="218" t="s">
        <v>467</v>
      </c>
      <c r="H414" s="219">
        <v>4</v>
      </c>
      <c r="I414" s="220"/>
      <c r="J414" s="221">
        <f>ROUND(I414*H414,2)</f>
        <v>0</v>
      </c>
      <c r="K414" s="217" t="s">
        <v>233</v>
      </c>
      <c r="L414" s="47"/>
      <c r="M414" s="222" t="s">
        <v>44</v>
      </c>
      <c r="N414" s="223" t="s">
        <v>53</v>
      </c>
      <c r="O414" s="87"/>
      <c r="P414" s="224">
        <f>O414*H414</f>
        <v>0</v>
      </c>
      <c r="Q414" s="224">
        <v>0.00266</v>
      </c>
      <c r="R414" s="224">
        <f>Q414*H414</f>
        <v>0.01064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161</v>
      </c>
      <c r="AT414" s="226" t="s">
        <v>145</v>
      </c>
      <c r="AU414" s="226" t="s">
        <v>21</v>
      </c>
      <c r="AY414" s="19" t="s">
        <v>142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9" t="s">
        <v>89</v>
      </c>
      <c r="BK414" s="227">
        <f>ROUND(I414*H414,2)</f>
        <v>0</v>
      </c>
      <c r="BL414" s="19" t="s">
        <v>161</v>
      </c>
      <c r="BM414" s="226" t="s">
        <v>747</v>
      </c>
    </row>
    <row r="415" s="2" customFormat="1">
      <c r="A415" s="41"/>
      <c r="B415" s="42"/>
      <c r="C415" s="43"/>
      <c r="D415" s="250" t="s">
        <v>235</v>
      </c>
      <c r="E415" s="43"/>
      <c r="F415" s="251" t="s">
        <v>748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19" t="s">
        <v>235</v>
      </c>
      <c r="AU415" s="19" t="s">
        <v>21</v>
      </c>
    </row>
    <row r="416" s="13" customFormat="1">
      <c r="A416" s="13"/>
      <c r="B416" s="233"/>
      <c r="C416" s="234"/>
      <c r="D416" s="228" t="s">
        <v>156</v>
      </c>
      <c r="E416" s="235" t="s">
        <v>44</v>
      </c>
      <c r="F416" s="236" t="s">
        <v>749</v>
      </c>
      <c r="G416" s="234"/>
      <c r="H416" s="237">
        <v>4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156</v>
      </c>
      <c r="AU416" s="243" t="s">
        <v>21</v>
      </c>
      <c r="AV416" s="13" t="s">
        <v>21</v>
      </c>
      <c r="AW416" s="13" t="s">
        <v>42</v>
      </c>
      <c r="AX416" s="13" t="s">
        <v>89</v>
      </c>
      <c r="AY416" s="243" t="s">
        <v>142</v>
      </c>
    </row>
    <row r="417" s="2" customFormat="1" ht="16.5" customHeight="1">
      <c r="A417" s="41"/>
      <c r="B417" s="42"/>
      <c r="C417" s="215" t="s">
        <v>750</v>
      </c>
      <c r="D417" s="215" t="s">
        <v>145</v>
      </c>
      <c r="E417" s="216" t="s">
        <v>751</v>
      </c>
      <c r="F417" s="217" t="s">
        <v>752</v>
      </c>
      <c r="G417" s="218" t="s">
        <v>467</v>
      </c>
      <c r="H417" s="219">
        <v>2</v>
      </c>
      <c r="I417" s="220"/>
      <c r="J417" s="221">
        <f>ROUND(I417*H417,2)</f>
        <v>0</v>
      </c>
      <c r="K417" s="217" t="s">
        <v>44</v>
      </c>
      <c r="L417" s="47"/>
      <c r="M417" s="222" t="s">
        <v>44</v>
      </c>
      <c r="N417" s="223" t="s">
        <v>53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161</v>
      </c>
      <c r="AT417" s="226" t="s">
        <v>145</v>
      </c>
      <c r="AU417" s="226" t="s">
        <v>21</v>
      </c>
      <c r="AY417" s="19" t="s">
        <v>142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89</v>
      </c>
      <c r="BK417" s="227">
        <f>ROUND(I417*H417,2)</f>
        <v>0</v>
      </c>
      <c r="BL417" s="19" t="s">
        <v>161</v>
      </c>
      <c r="BM417" s="226" t="s">
        <v>753</v>
      </c>
    </row>
    <row r="418" s="13" customFormat="1">
      <c r="A418" s="13"/>
      <c r="B418" s="233"/>
      <c r="C418" s="234"/>
      <c r="D418" s="228" t="s">
        <v>156</v>
      </c>
      <c r="E418" s="235" t="s">
        <v>44</v>
      </c>
      <c r="F418" s="236" t="s">
        <v>754</v>
      </c>
      <c r="G418" s="234"/>
      <c r="H418" s="237">
        <v>2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156</v>
      </c>
      <c r="AU418" s="243" t="s">
        <v>21</v>
      </c>
      <c r="AV418" s="13" t="s">
        <v>21</v>
      </c>
      <c r="AW418" s="13" t="s">
        <v>42</v>
      </c>
      <c r="AX418" s="13" t="s">
        <v>89</v>
      </c>
      <c r="AY418" s="243" t="s">
        <v>142</v>
      </c>
    </row>
    <row r="419" s="12" customFormat="1" ht="22.8" customHeight="1">
      <c r="A419" s="12"/>
      <c r="B419" s="199"/>
      <c r="C419" s="200"/>
      <c r="D419" s="201" t="s">
        <v>81</v>
      </c>
      <c r="E419" s="213" t="s">
        <v>182</v>
      </c>
      <c r="F419" s="213" t="s">
        <v>755</v>
      </c>
      <c r="G419" s="200"/>
      <c r="H419" s="200"/>
      <c r="I419" s="203"/>
      <c r="J419" s="214">
        <f>BK419</f>
        <v>0</v>
      </c>
      <c r="K419" s="200"/>
      <c r="L419" s="205"/>
      <c r="M419" s="206"/>
      <c r="N419" s="207"/>
      <c r="O419" s="207"/>
      <c r="P419" s="208">
        <f>SUM(P420:P434)</f>
        <v>0</v>
      </c>
      <c r="Q419" s="207"/>
      <c r="R419" s="208">
        <f>SUM(R420:R434)</f>
        <v>7.0989600000000008</v>
      </c>
      <c r="S419" s="207"/>
      <c r="T419" s="209">
        <f>SUM(T420:T434)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0" t="s">
        <v>89</v>
      </c>
      <c r="AT419" s="211" t="s">
        <v>81</v>
      </c>
      <c r="AU419" s="211" t="s">
        <v>89</v>
      </c>
      <c r="AY419" s="210" t="s">
        <v>142</v>
      </c>
      <c r="BK419" s="212">
        <f>SUM(BK420:BK434)</f>
        <v>0</v>
      </c>
    </row>
    <row r="420" s="2" customFormat="1" ht="24.15" customHeight="1">
      <c r="A420" s="41"/>
      <c r="B420" s="42"/>
      <c r="C420" s="215" t="s">
        <v>756</v>
      </c>
      <c r="D420" s="215" t="s">
        <v>145</v>
      </c>
      <c r="E420" s="216" t="s">
        <v>757</v>
      </c>
      <c r="F420" s="217" t="s">
        <v>758</v>
      </c>
      <c r="G420" s="218" t="s">
        <v>265</v>
      </c>
      <c r="H420" s="219">
        <v>42</v>
      </c>
      <c r="I420" s="220"/>
      <c r="J420" s="221">
        <f>ROUND(I420*H420,2)</f>
        <v>0</v>
      </c>
      <c r="K420" s="217" t="s">
        <v>233</v>
      </c>
      <c r="L420" s="47"/>
      <c r="M420" s="222" t="s">
        <v>44</v>
      </c>
      <c r="N420" s="223" t="s">
        <v>53</v>
      </c>
      <c r="O420" s="87"/>
      <c r="P420" s="224">
        <f>O420*H420</f>
        <v>0</v>
      </c>
      <c r="Q420" s="224">
        <v>0.16850000000000001</v>
      </c>
      <c r="R420" s="224">
        <f>Q420*H420</f>
        <v>7.0770000000000008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161</v>
      </c>
      <c r="AT420" s="226" t="s">
        <v>145</v>
      </c>
      <c r="AU420" s="226" t="s">
        <v>21</v>
      </c>
      <c r="AY420" s="19" t="s">
        <v>142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9" t="s">
        <v>89</v>
      </c>
      <c r="BK420" s="227">
        <f>ROUND(I420*H420,2)</f>
        <v>0</v>
      </c>
      <c r="BL420" s="19" t="s">
        <v>161</v>
      </c>
      <c r="BM420" s="226" t="s">
        <v>759</v>
      </c>
    </row>
    <row r="421" s="2" customFormat="1">
      <c r="A421" s="41"/>
      <c r="B421" s="42"/>
      <c r="C421" s="43"/>
      <c r="D421" s="250" t="s">
        <v>235</v>
      </c>
      <c r="E421" s="43"/>
      <c r="F421" s="251" t="s">
        <v>760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19" t="s">
        <v>235</v>
      </c>
      <c r="AU421" s="19" t="s">
        <v>21</v>
      </c>
    </row>
    <row r="422" s="13" customFormat="1">
      <c r="A422" s="13"/>
      <c r="B422" s="233"/>
      <c r="C422" s="234"/>
      <c r="D422" s="228" t="s">
        <v>156</v>
      </c>
      <c r="E422" s="235" t="s">
        <v>44</v>
      </c>
      <c r="F422" s="236" t="s">
        <v>761</v>
      </c>
      <c r="G422" s="234"/>
      <c r="H422" s="237">
        <v>42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156</v>
      </c>
      <c r="AU422" s="243" t="s">
        <v>21</v>
      </c>
      <c r="AV422" s="13" t="s">
        <v>21</v>
      </c>
      <c r="AW422" s="13" t="s">
        <v>42</v>
      </c>
      <c r="AX422" s="13" t="s">
        <v>89</v>
      </c>
      <c r="AY422" s="243" t="s">
        <v>142</v>
      </c>
    </row>
    <row r="423" s="2" customFormat="1" ht="33" customHeight="1">
      <c r="A423" s="41"/>
      <c r="B423" s="42"/>
      <c r="C423" s="215" t="s">
        <v>762</v>
      </c>
      <c r="D423" s="215" t="s">
        <v>145</v>
      </c>
      <c r="E423" s="216" t="s">
        <v>763</v>
      </c>
      <c r="F423" s="217" t="s">
        <v>764</v>
      </c>
      <c r="G423" s="218" t="s">
        <v>265</v>
      </c>
      <c r="H423" s="219">
        <v>36</v>
      </c>
      <c r="I423" s="220"/>
      <c r="J423" s="221">
        <f>ROUND(I423*H423,2)</f>
        <v>0</v>
      </c>
      <c r="K423" s="217" t="s">
        <v>233</v>
      </c>
      <c r="L423" s="47"/>
      <c r="M423" s="222" t="s">
        <v>44</v>
      </c>
      <c r="N423" s="223" t="s">
        <v>53</v>
      </c>
      <c r="O423" s="87"/>
      <c r="P423" s="224">
        <f>O423*H423</f>
        <v>0</v>
      </c>
      <c r="Q423" s="224">
        <v>0.00060999999999999997</v>
      </c>
      <c r="R423" s="224">
        <f>Q423*H423</f>
        <v>0.02196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161</v>
      </c>
      <c r="AT423" s="226" t="s">
        <v>145</v>
      </c>
      <c r="AU423" s="226" t="s">
        <v>21</v>
      </c>
      <c r="AY423" s="19" t="s">
        <v>142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9" t="s">
        <v>89</v>
      </c>
      <c r="BK423" s="227">
        <f>ROUND(I423*H423,2)</f>
        <v>0</v>
      </c>
      <c r="BL423" s="19" t="s">
        <v>161</v>
      </c>
      <c r="BM423" s="226" t="s">
        <v>765</v>
      </c>
    </row>
    <row r="424" s="2" customFormat="1">
      <c r="A424" s="41"/>
      <c r="B424" s="42"/>
      <c r="C424" s="43"/>
      <c r="D424" s="250" t="s">
        <v>235</v>
      </c>
      <c r="E424" s="43"/>
      <c r="F424" s="251" t="s">
        <v>766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19" t="s">
        <v>235</v>
      </c>
      <c r="AU424" s="19" t="s">
        <v>21</v>
      </c>
    </row>
    <row r="425" s="13" customFormat="1">
      <c r="A425" s="13"/>
      <c r="B425" s="233"/>
      <c r="C425" s="234"/>
      <c r="D425" s="228" t="s">
        <v>156</v>
      </c>
      <c r="E425" s="235" t="s">
        <v>44</v>
      </c>
      <c r="F425" s="236" t="s">
        <v>767</v>
      </c>
      <c r="G425" s="234"/>
      <c r="H425" s="237">
        <v>36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156</v>
      </c>
      <c r="AU425" s="243" t="s">
        <v>21</v>
      </c>
      <c r="AV425" s="13" t="s">
        <v>21</v>
      </c>
      <c r="AW425" s="13" t="s">
        <v>42</v>
      </c>
      <c r="AX425" s="13" t="s">
        <v>89</v>
      </c>
      <c r="AY425" s="243" t="s">
        <v>142</v>
      </c>
    </row>
    <row r="426" s="2" customFormat="1" ht="16.5" customHeight="1">
      <c r="A426" s="41"/>
      <c r="B426" s="42"/>
      <c r="C426" s="215" t="s">
        <v>768</v>
      </c>
      <c r="D426" s="215" t="s">
        <v>145</v>
      </c>
      <c r="E426" s="216" t="s">
        <v>769</v>
      </c>
      <c r="F426" s="217" t="s">
        <v>770</v>
      </c>
      <c r="G426" s="218" t="s">
        <v>265</v>
      </c>
      <c r="H426" s="219">
        <v>36</v>
      </c>
      <c r="I426" s="220"/>
      <c r="J426" s="221">
        <f>ROUND(I426*H426,2)</f>
        <v>0</v>
      </c>
      <c r="K426" s="217" t="s">
        <v>233</v>
      </c>
      <c r="L426" s="47"/>
      <c r="M426" s="222" t="s">
        <v>44</v>
      </c>
      <c r="N426" s="223" t="s">
        <v>53</v>
      </c>
      <c r="O426" s="87"/>
      <c r="P426" s="224">
        <f>O426*H426</f>
        <v>0</v>
      </c>
      <c r="Q426" s="224">
        <v>0</v>
      </c>
      <c r="R426" s="224">
        <f>Q426*H426</f>
        <v>0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161</v>
      </c>
      <c r="AT426" s="226" t="s">
        <v>145</v>
      </c>
      <c r="AU426" s="226" t="s">
        <v>21</v>
      </c>
      <c r="AY426" s="19" t="s">
        <v>142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19" t="s">
        <v>89</v>
      </c>
      <c r="BK426" s="227">
        <f>ROUND(I426*H426,2)</f>
        <v>0</v>
      </c>
      <c r="BL426" s="19" t="s">
        <v>161</v>
      </c>
      <c r="BM426" s="226" t="s">
        <v>771</v>
      </c>
    </row>
    <row r="427" s="2" customFormat="1">
      <c r="A427" s="41"/>
      <c r="B427" s="42"/>
      <c r="C427" s="43"/>
      <c r="D427" s="250" t="s">
        <v>235</v>
      </c>
      <c r="E427" s="43"/>
      <c r="F427" s="251" t="s">
        <v>772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19" t="s">
        <v>235</v>
      </c>
      <c r="AU427" s="19" t="s">
        <v>21</v>
      </c>
    </row>
    <row r="428" s="13" customFormat="1">
      <c r="A428" s="13"/>
      <c r="B428" s="233"/>
      <c r="C428" s="234"/>
      <c r="D428" s="228" t="s">
        <v>156</v>
      </c>
      <c r="E428" s="235" t="s">
        <v>44</v>
      </c>
      <c r="F428" s="236" t="s">
        <v>767</v>
      </c>
      <c r="G428" s="234"/>
      <c r="H428" s="237">
        <v>36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156</v>
      </c>
      <c r="AU428" s="243" t="s">
        <v>21</v>
      </c>
      <c r="AV428" s="13" t="s">
        <v>21</v>
      </c>
      <c r="AW428" s="13" t="s">
        <v>42</v>
      </c>
      <c r="AX428" s="13" t="s">
        <v>89</v>
      </c>
      <c r="AY428" s="243" t="s">
        <v>142</v>
      </c>
    </row>
    <row r="429" s="2" customFormat="1" ht="37.8" customHeight="1">
      <c r="A429" s="41"/>
      <c r="B429" s="42"/>
      <c r="C429" s="215" t="s">
        <v>773</v>
      </c>
      <c r="D429" s="215" t="s">
        <v>145</v>
      </c>
      <c r="E429" s="216" t="s">
        <v>774</v>
      </c>
      <c r="F429" s="217" t="s">
        <v>775</v>
      </c>
      <c r="G429" s="218" t="s">
        <v>265</v>
      </c>
      <c r="H429" s="219">
        <v>42</v>
      </c>
      <c r="I429" s="220"/>
      <c r="J429" s="221">
        <f>ROUND(I429*H429,2)</f>
        <v>0</v>
      </c>
      <c r="K429" s="217" t="s">
        <v>233</v>
      </c>
      <c r="L429" s="47"/>
      <c r="M429" s="222" t="s">
        <v>44</v>
      </c>
      <c r="N429" s="223" t="s">
        <v>53</v>
      </c>
      <c r="O429" s="87"/>
      <c r="P429" s="224">
        <f>O429*H429</f>
        <v>0</v>
      </c>
      <c r="Q429" s="224">
        <v>0</v>
      </c>
      <c r="R429" s="224">
        <f>Q429*H429</f>
        <v>0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161</v>
      </c>
      <c r="AT429" s="226" t="s">
        <v>145</v>
      </c>
      <c r="AU429" s="226" t="s">
        <v>21</v>
      </c>
      <c r="AY429" s="19" t="s">
        <v>142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9" t="s">
        <v>89</v>
      </c>
      <c r="BK429" s="227">
        <f>ROUND(I429*H429,2)</f>
        <v>0</v>
      </c>
      <c r="BL429" s="19" t="s">
        <v>161</v>
      </c>
      <c r="BM429" s="226" t="s">
        <v>776</v>
      </c>
    </row>
    <row r="430" s="2" customFormat="1">
      <c r="A430" s="41"/>
      <c r="B430" s="42"/>
      <c r="C430" s="43"/>
      <c r="D430" s="250" t="s">
        <v>235</v>
      </c>
      <c r="E430" s="43"/>
      <c r="F430" s="251" t="s">
        <v>777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19" t="s">
        <v>235</v>
      </c>
      <c r="AU430" s="19" t="s">
        <v>21</v>
      </c>
    </row>
    <row r="431" s="13" customFormat="1">
      <c r="A431" s="13"/>
      <c r="B431" s="233"/>
      <c r="C431" s="234"/>
      <c r="D431" s="228" t="s">
        <v>156</v>
      </c>
      <c r="E431" s="235" t="s">
        <v>44</v>
      </c>
      <c r="F431" s="236" t="s">
        <v>268</v>
      </c>
      <c r="G431" s="234"/>
      <c r="H431" s="237">
        <v>42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156</v>
      </c>
      <c r="AU431" s="243" t="s">
        <v>21</v>
      </c>
      <c r="AV431" s="13" t="s">
        <v>21</v>
      </c>
      <c r="AW431" s="13" t="s">
        <v>42</v>
      </c>
      <c r="AX431" s="13" t="s">
        <v>89</v>
      </c>
      <c r="AY431" s="243" t="s">
        <v>142</v>
      </c>
    </row>
    <row r="432" s="2" customFormat="1" ht="33" customHeight="1">
      <c r="A432" s="41"/>
      <c r="B432" s="42"/>
      <c r="C432" s="215" t="s">
        <v>778</v>
      </c>
      <c r="D432" s="215" t="s">
        <v>145</v>
      </c>
      <c r="E432" s="216" t="s">
        <v>779</v>
      </c>
      <c r="F432" s="217" t="s">
        <v>780</v>
      </c>
      <c r="G432" s="218" t="s">
        <v>199</v>
      </c>
      <c r="H432" s="219">
        <v>2</v>
      </c>
      <c r="I432" s="220"/>
      <c r="J432" s="221">
        <f>ROUND(I432*H432,2)</f>
        <v>0</v>
      </c>
      <c r="K432" s="217" t="s">
        <v>233</v>
      </c>
      <c r="L432" s="47"/>
      <c r="M432" s="222" t="s">
        <v>44</v>
      </c>
      <c r="N432" s="223" t="s">
        <v>53</v>
      </c>
      <c r="O432" s="87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161</v>
      </c>
      <c r="AT432" s="226" t="s">
        <v>145</v>
      </c>
      <c r="AU432" s="226" t="s">
        <v>21</v>
      </c>
      <c r="AY432" s="19" t="s">
        <v>142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9" t="s">
        <v>89</v>
      </c>
      <c r="BK432" s="227">
        <f>ROUND(I432*H432,2)</f>
        <v>0</v>
      </c>
      <c r="BL432" s="19" t="s">
        <v>161</v>
      </c>
      <c r="BM432" s="226" t="s">
        <v>781</v>
      </c>
    </row>
    <row r="433" s="2" customFormat="1">
      <c r="A433" s="41"/>
      <c r="B433" s="42"/>
      <c r="C433" s="43"/>
      <c r="D433" s="250" t="s">
        <v>235</v>
      </c>
      <c r="E433" s="43"/>
      <c r="F433" s="251" t="s">
        <v>782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19" t="s">
        <v>235</v>
      </c>
      <c r="AU433" s="19" t="s">
        <v>21</v>
      </c>
    </row>
    <row r="434" s="13" customFormat="1">
      <c r="A434" s="13"/>
      <c r="B434" s="233"/>
      <c r="C434" s="234"/>
      <c r="D434" s="228" t="s">
        <v>156</v>
      </c>
      <c r="E434" s="235" t="s">
        <v>44</v>
      </c>
      <c r="F434" s="236" t="s">
        <v>21</v>
      </c>
      <c r="G434" s="234"/>
      <c r="H434" s="237">
        <v>2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156</v>
      </c>
      <c r="AU434" s="243" t="s">
        <v>21</v>
      </c>
      <c r="AV434" s="13" t="s">
        <v>21</v>
      </c>
      <c r="AW434" s="13" t="s">
        <v>42</v>
      </c>
      <c r="AX434" s="13" t="s">
        <v>89</v>
      </c>
      <c r="AY434" s="243" t="s">
        <v>142</v>
      </c>
    </row>
    <row r="435" s="12" customFormat="1" ht="22.8" customHeight="1">
      <c r="A435" s="12"/>
      <c r="B435" s="199"/>
      <c r="C435" s="200"/>
      <c r="D435" s="201" t="s">
        <v>81</v>
      </c>
      <c r="E435" s="213" t="s">
        <v>783</v>
      </c>
      <c r="F435" s="213" t="s">
        <v>784</v>
      </c>
      <c r="G435" s="200"/>
      <c r="H435" s="200"/>
      <c r="I435" s="203"/>
      <c r="J435" s="214">
        <f>BK435</f>
        <v>0</v>
      </c>
      <c r="K435" s="200"/>
      <c r="L435" s="205"/>
      <c r="M435" s="206"/>
      <c r="N435" s="207"/>
      <c r="O435" s="207"/>
      <c r="P435" s="208">
        <f>SUM(P436:P456)</f>
        <v>0</v>
      </c>
      <c r="Q435" s="207"/>
      <c r="R435" s="208">
        <f>SUM(R436:R456)</f>
        <v>0</v>
      </c>
      <c r="S435" s="207"/>
      <c r="T435" s="209">
        <f>SUM(T436:T456)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0" t="s">
        <v>89</v>
      </c>
      <c r="AT435" s="211" t="s">
        <v>81</v>
      </c>
      <c r="AU435" s="211" t="s">
        <v>89</v>
      </c>
      <c r="AY435" s="210" t="s">
        <v>142</v>
      </c>
      <c r="BK435" s="212">
        <f>SUM(BK436:BK456)</f>
        <v>0</v>
      </c>
    </row>
    <row r="436" s="2" customFormat="1" ht="24.15" customHeight="1">
      <c r="A436" s="41"/>
      <c r="B436" s="42"/>
      <c r="C436" s="215" t="s">
        <v>785</v>
      </c>
      <c r="D436" s="215" t="s">
        <v>145</v>
      </c>
      <c r="E436" s="216" t="s">
        <v>786</v>
      </c>
      <c r="F436" s="217" t="s">
        <v>787</v>
      </c>
      <c r="G436" s="218" t="s">
        <v>405</v>
      </c>
      <c r="H436" s="219">
        <v>89.896000000000001</v>
      </c>
      <c r="I436" s="220"/>
      <c r="J436" s="221">
        <f>ROUND(I436*H436,2)</f>
        <v>0</v>
      </c>
      <c r="K436" s="217" t="s">
        <v>233</v>
      </c>
      <c r="L436" s="47"/>
      <c r="M436" s="222" t="s">
        <v>44</v>
      </c>
      <c r="N436" s="223" t="s">
        <v>53</v>
      </c>
      <c r="O436" s="87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6" t="s">
        <v>161</v>
      </c>
      <c r="AT436" s="226" t="s">
        <v>145</v>
      </c>
      <c r="AU436" s="226" t="s">
        <v>21</v>
      </c>
      <c r="AY436" s="19" t="s">
        <v>142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9" t="s">
        <v>89</v>
      </c>
      <c r="BK436" s="227">
        <f>ROUND(I436*H436,2)</f>
        <v>0</v>
      </c>
      <c r="BL436" s="19" t="s">
        <v>161</v>
      </c>
      <c r="BM436" s="226" t="s">
        <v>788</v>
      </c>
    </row>
    <row r="437" s="2" customFormat="1">
      <c r="A437" s="41"/>
      <c r="B437" s="42"/>
      <c r="C437" s="43"/>
      <c r="D437" s="250" t="s">
        <v>235</v>
      </c>
      <c r="E437" s="43"/>
      <c r="F437" s="251" t="s">
        <v>789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19" t="s">
        <v>235</v>
      </c>
      <c r="AU437" s="19" t="s">
        <v>21</v>
      </c>
    </row>
    <row r="438" s="13" customFormat="1">
      <c r="A438" s="13"/>
      <c r="B438" s="233"/>
      <c r="C438" s="234"/>
      <c r="D438" s="228" t="s">
        <v>156</v>
      </c>
      <c r="E438" s="235" t="s">
        <v>44</v>
      </c>
      <c r="F438" s="236" t="s">
        <v>790</v>
      </c>
      <c r="G438" s="234"/>
      <c r="H438" s="237">
        <v>30.576000000000001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156</v>
      </c>
      <c r="AU438" s="243" t="s">
        <v>21</v>
      </c>
      <c r="AV438" s="13" t="s">
        <v>21</v>
      </c>
      <c r="AW438" s="13" t="s">
        <v>42</v>
      </c>
      <c r="AX438" s="13" t="s">
        <v>82</v>
      </c>
      <c r="AY438" s="243" t="s">
        <v>142</v>
      </c>
    </row>
    <row r="439" s="13" customFormat="1">
      <c r="A439" s="13"/>
      <c r="B439" s="233"/>
      <c r="C439" s="234"/>
      <c r="D439" s="228" t="s">
        <v>156</v>
      </c>
      <c r="E439" s="235" t="s">
        <v>44</v>
      </c>
      <c r="F439" s="236" t="s">
        <v>791</v>
      </c>
      <c r="G439" s="234"/>
      <c r="H439" s="237">
        <v>29.399999999999999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156</v>
      </c>
      <c r="AU439" s="243" t="s">
        <v>21</v>
      </c>
      <c r="AV439" s="13" t="s">
        <v>21</v>
      </c>
      <c r="AW439" s="13" t="s">
        <v>42</v>
      </c>
      <c r="AX439" s="13" t="s">
        <v>82</v>
      </c>
      <c r="AY439" s="243" t="s">
        <v>142</v>
      </c>
    </row>
    <row r="440" s="13" customFormat="1">
      <c r="A440" s="13"/>
      <c r="B440" s="233"/>
      <c r="C440" s="234"/>
      <c r="D440" s="228" t="s">
        <v>156</v>
      </c>
      <c r="E440" s="235" t="s">
        <v>44</v>
      </c>
      <c r="F440" s="236" t="s">
        <v>792</v>
      </c>
      <c r="G440" s="234"/>
      <c r="H440" s="237">
        <v>29.920000000000002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156</v>
      </c>
      <c r="AU440" s="243" t="s">
        <v>21</v>
      </c>
      <c r="AV440" s="13" t="s">
        <v>21</v>
      </c>
      <c r="AW440" s="13" t="s">
        <v>42</v>
      </c>
      <c r="AX440" s="13" t="s">
        <v>82</v>
      </c>
      <c r="AY440" s="243" t="s">
        <v>142</v>
      </c>
    </row>
    <row r="441" s="14" customFormat="1">
      <c r="A441" s="14"/>
      <c r="B441" s="252"/>
      <c r="C441" s="253"/>
      <c r="D441" s="228" t="s">
        <v>156</v>
      </c>
      <c r="E441" s="254" t="s">
        <v>44</v>
      </c>
      <c r="F441" s="255" t="s">
        <v>248</v>
      </c>
      <c r="G441" s="253"/>
      <c r="H441" s="256">
        <v>89.896000000000001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2" t="s">
        <v>156</v>
      </c>
      <c r="AU441" s="262" t="s">
        <v>21</v>
      </c>
      <c r="AV441" s="14" t="s">
        <v>161</v>
      </c>
      <c r="AW441" s="14" t="s">
        <v>42</v>
      </c>
      <c r="AX441" s="14" t="s">
        <v>89</v>
      </c>
      <c r="AY441" s="262" t="s">
        <v>142</v>
      </c>
    </row>
    <row r="442" s="2" customFormat="1" ht="24.15" customHeight="1">
      <c r="A442" s="41"/>
      <c r="B442" s="42"/>
      <c r="C442" s="215" t="s">
        <v>200</v>
      </c>
      <c r="D442" s="215" t="s">
        <v>145</v>
      </c>
      <c r="E442" s="216" t="s">
        <v>793</v>
      </c>
      <c r="F442" s="217" t="s">
        <v>794</v>
      </c>
      <c r="G442" s="218" t="s">
        <v>405</v>
      </c>
      <c r="H442" s="219">
        <v>359.584</v>
      </c>
      <c r="I442" s="220"/>
      <c r="J442" s="221">
        <f>ROUND(I442*H442,2)</f>
        <v>0</v>
      </c>
      <c r="K442" s="217" t="s">
        <v>233</v>
      </c>
      <c r="L442" s="47"/>
      <c r="M442" s="222" t="s">
        <v>44</v>
      </c>
      <c r="N442" s="223" t="s">
        <v>53</v>
      </c>
      <c r="O442" s="87"/>
      <c r="P442" s="224">
        <f>O442*H442</f>
        <v>0</v>
      </c>
      <c r="Q442" s="224">
        <v>0</v>
      </c>
      <c r="R442" s="224">
        <f>Q442*H442</f>
        <v>0</v>
      </c>
      <c r="S442" s="224">
        <v>0</v>
      </c>
      <c r="T442" s="225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161</v>
      </c>
      <c r="AT442" s="226" t="s">
        <v>145</v>
      </c>
      <c r="AU442" s="226" t="s">
        <v>21</v>
      </c>
      <c r="AY442" s="19" t="s">
        <v>142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9" t="s">
        <v>89</v>
      </c>
      <c r="BK442" s="227">
        <f>ROUND(I442*H442,2)</f>
        <v>0</v>
      </c>
      <c r="BL442" s="19" t="s">
        <v>161</v>
      </c>
      <c r="BM442" s="226" t="s">
        <v>795</v>
      </c>
    </row>
    <row r="443" s="2" customFormat="1">
      <c r="A443" s="41"/>
      <c r="B443" s="42"/>
      <c r="C443" s="43"/>
      <c r="D443" s="250" t="s">
        <v>235</v>
      </c>
      <c r="E443" s="43"/>
      <c r="F443" s="251" t="s">
        <v>796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19" t="s">
        <v>235</v>
      </c>
      <c r="AU443" s="19" t="s">
        <v>21</v>
      </c>
    </row>
    <row r="444" s="13" customFormat="1">
      <c r="A444" s="13"/>
      <c r="B444" s="233"/>
      <c r="C444" s="234"/>
      <c r="D444" s="228" t="s">
        <v>156</v>
      </c>
      <c r="E444" s="235" t="s">
        <v>44</v>
      </c>
      <c r="F444" s="236" t="s">
        <v>790</v>
      </c>
      <c r="G444" s="234"/>
      <c r="H444" s="237">
        <v>30.576000000000001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156</v>
      </c>
      <c r="AU444" s="243" t="s">
        <v>21</v>
      </c>
      <c r="AV444" s="13" t="s">
        <v>21</v>
      </c>
      <c r="AW444" s="13" t="s">
        <v>42</v>
      </c>
      <c r="AX444" s="13" t="s">
        <v>82</v>
      </c>
      <c r="AY444" s="243" t="s">
        <v>142</v>
      </c>
    </row>
    <row r="445" s="13" customFormat="1">
      <c r="A445" s="13"/>
      <c r="B445" s="233"/>
      <c r="C445" s="234"/>
      <c r="D445" s="228" t="s">
        <v>156</v>
      </c>
      <c r="E445" s="235" t="s">
        <v>44</v>
      </c>
      <c r="F445" s="236" t="s">
        <v>791</v>
      </c>
      <c r="G445" s="234"/>
      <c r="H445" s="237">
        <v>29.399999999999999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156</v>
      </c>
      <c r="AU445" s="243" t="s">
        <v>21</v>
      </c>
      <c r="AV445" s="13" t="s">
        <v>21</v>
      </c>
      <c r="AW445" s="13" t="s">
        <v>42</v>
      </c>
      <c r="AX445" s="13" t="s">
        <v>82</v>
      </c>
      <c r="AY445" s="243" t="s">
        <v>142</v>
      </c>
    </row>
    <row r="446" s="13" customFormat="1">
      <c r="A446" s="13"/>
      <c r="B446" s="233"/>
      <c r="C446" s="234"/>
      <c r="D446" s="228" t="s">
        <v>156</v>
      </c>
      <c r="E446" s="235" t="s">
        <v>44</v>
      </c>
      <c r="F446" s="236" t="s">
        <v>792</v>
      </c>
      <c r="G446" s="234"/>
      <c r="H446" s="237">
        <v>29.920000000000002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156</v>
      </c>
      <c r="AU446" s="243" t="s">
        <v>21</v>
      </c>
      <c r="AV446" s="13" t="s">
        <v>21</v>
      </c>
      <c r="AW446" s="13" t="s">
        <v>42</v>
      </c>
      <c r="AX446" s="13" t="s">
        <v>82</v>
      </c>
      <c r="AY446" s="243" t="s">
        <v>142</v>
      </c>
    </row>
    <row r="447" s="14" customFormat="1">
      <c r="A447" s="14"/>
      <c r="B447" s="252"/>
      <c r="C447" s="253"/>
      <c r="D447" s="228" t="s">
        <v>156</v>
      </c>
      <c r="E447" s="254" t="s">
        <v>44</v>
      </c>
      <c r="F447" s="255" t="s">
        <v>248</v>
      </c>
      <c r="G447" s="253"/>
      <c r="H447" s="256">
        <v>89.896000000000001</v>
      </c>
      <c r="I447" s="257"/>
      <c r="J447" s="253"/>
      <c r="K447" s="253"/>
      <c r="L447" s="258"/>
      <c r="M447" s="259"/>
      <c r="N447" s="260"/>
      <c r="O447" s="260"/>
      <c r="P447" s="260"/>
      <c r="Q447" s="260"/>
      <c r="R447" s="260"/>
      <c r="S447" s="260"/>
      <c r="T447" s="26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2" t="s">
        <v>156</v>
      </c>
      <c r="AU447" s="262" t="s">
        <v>21</v>
      </c>
      <c r="AV447" s="14" t="s">
        <v>161</v>
      </c>
      <c r="AW447" s="14" t="s">
        <v>42</v>
      </c>
      <c r="AX447" s="14" t="s">
        <v>89</v>
      </c>
      <c r="AY447" s="262" t="s">
        <v>142</v>
      </c>
    </row>
    <row r="448" s="13" customFormat="1">
      <c r="A448" s="13"/>
      <c r="B448" s="233"/>
      <c r="C448" s="234"/>
      <c r="D448" s="228" t="s">
        <v>156</v>
      </c>
      <c r="E448" s="234"/>
      <c r="F448" s="236" t="s">
        <v>797</v>
      </c>
      <c r="G448" s="234"/>
      <c r="H448" s="237">
        <v>359.584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156</v>
      </c>
      <c r="AU448" s="243" t="s">
        <v>21</v>
      </c>
      <c r="AV448" s="13" t="s">
        <v>21</v>
      </c>
      <c r="AW448" s="13" t="s">
        <v>4</v>
      </c>
      <c r="AX448" s="13" t="s">
        <v>89</v>
      </c>
      <c r="AY448" s="243" t="s">
        <v>142</v>
      </c>
    </row>
    <row r="449" s="2" customFormat="1" ht="24.15" customHeight="1">
      <c r="A449" s="41"/>
      <c r="B449" s="42"/>
      <c r="C449" s="215" t="s">
        <v>798</v>
      </c>
      <c r="D449" s="215" t="s">
        <v>145</v>
      </c>
      <c r="E449" s="216" t="s">
        <v>799</v>
      </c>
      <c r="F449" s="217" t="s">
        <v>404</v>
      </c>
      <c r="G449" s="218" t="s">
        <v>405</v>
      </c>
      <c r="H449" s="219">
        <v>59.32</v>
      </c>
      <c r="I449" s="220"/>
      <c r="J449" s="221">
        <f>ROUND(I449*H449,2)</f>
        <v>0</v>
      </c>
      <c r="K449" s="217" t="s">
        <v>233</v>
      </c>
      <c r="L449" s="47"/>
      <c r="M449" s="222" t="s">
        <v>44</v>
      </c>
      <c r="N449" s="223" t="s">
        <v>53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161</v>
      </c>
      <c r="AT449" s="226" t="s">
        <v>145</v>
      </c>
      <c r="AU449" s="226" t="s">
        <v>21</v>
      </c>
      <c r="AY449" s="19" t="s">
        <v>142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19" t="s">
        <v>89</v>
      </c>
      <c r="BK449" s="227">
        <f>ROUND(I449*H449,2)</f>
        <v>0</v>
      </c>
      <c r="BL449" s="19" t="s">
        <v>161</v>
      </c>
      <c r="BM449" s="226" t="s">
        <v>800</v>
      </c>
    </row>
    <row r="450" s="2" customFormat="1">
      <c r="A450" s="41"/>
      <c r="B450" s="42"/>
      <c r="C450" s="43"/>
      <c r="D450" s="250" t="s">
        <v>235</v>
      </c>
      <c r="E450" s="43"/>
      <c r="F450" s="251" t="s">
        <v>801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19" t="s">
        <v>235</v>
      </c>
      <c r="AU450" s="19" t="s">
        <v>21</v>
      </c>
    </row>
    <row r="451" s="13" customFormat="1">
      <c r="A451" s="13"/>
      <c r="B451" s="233"/>
      <c r="C451" s="234"/>
      <c r="D451" s="228" t="s">
        <v>156</v>
      </c>
      <c r="E451" s="235" t="s">
        <v>44</v>
      </c>
      <c r="F451" s="236" t="s">
        <v>791</v>
      </c>
      <c r="G451" s="234"/>
      <c r="H451" s="237">
        <v>29.399999999999999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156</v>
      </c>
      <c r="AU451" s="243" t="s">
        <v>21</v>
      </c>
      <c r="AV451" s="13" t="s">
        <v>21</v>
      </c>
      <c r="AW451" s="13" t="s">
        <v>42</v>
      </c>
      <c r="AX451" s="13" t="s">
        <v>82</v>
      </c>
      <c r="AY451" s="243" t="s">
        <v>142</v>
      </c>
    </row>
    <row r="452" s="13" customFormat="1">
      <c r="A452" s="13"/>
      <c r="B452" s="233"/>
      <c r="C452" s="234"/>
      <c r="D452" s="228" t="s">
        <v>156</v>
      </c>
      <c r="E452" s="235" t="s">
        <v>44</v>
      </c>
      <c r="F452" s="236" t="s">
        <v>792</v>
      </c>
      <c r="G452" s="234"/>
      <c r="H452" s="237">
        <v>29.920000000000002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156</v>
      </c>
      <c r="AU452" s="243" t="s">
        <v>21</v>
      </c>
      <c r="AV452" s="13" t="s">
        <v>21</v>
      </c>
      <c r="AW452" s="13" t="s">
        <v>42</v>
      </c>
      <c r="AX452" s="13" t="s">
        <v>82</v>
      </c>
      <c r="AY452" s="243" t="s">
        <v>142</v>
      </c>
    </row>
    <row r="453" s="14" customFormat="1">
      <c r="A453" s="14"/>
      <c r="B453" s="252"/>
      <c r="C453" s="253"/>
      <c r="D453" s="228" t="s">
        <v>156</v>
      </c>
      <c r="E453" s="254" t="s">
        <v>44</v>
      </c>
      <c r="F453" s="255" t="s">
        <v>248</v>
      </c>
      <c r="G453" s="253"/>
      <c r="H453" s="256">
        <v>59.32</v>
      </c>
      <c r="I453" s="257"/>
      <c r="J453" s="253"/>
      <c r="K453" s="253"/>
      <c r="L453" s="258"/>
      <c r="M453" s="259"/>
      <c r="N453" s="260"/>
      <c r="O453" s="260"/>
      <c r="P453" s="260"/>
      <c r="Q453" s="260"/>
      <c r="R453" s="260"/>
      <c r="S453" s="260"/>
      <c r="T453" s="26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2" t="s">
        <v>156</v>
      </c>
      <c r="AU453" s="262" t="s">
        <v>21</v>
      </c>
      <c r="AV453" s="14" t="s">
        <v>161</v>
      </c>
      <c r="AW453" s="14" t="s">
        <v>42</v>
      </c>
      <c r="AX453" s="14" t="s">
        <v>89</v>
      </c>
      <c r="AY453" s="262" t="s">
        <v>142</v>
      </c>
    </row>
    <row r="454" s="2" customFormat="1" ht="24.15" customHeight="1">
      <c r="A454" s="41"/>
      <c r="B454" s="42"/>
      <c r="C454" s="215" t="s">
        <v>802</v>
      </c>
      <c r="D454" s="215" t="s">
        <v>145</v>
      </c>
      <c r="E454" s="216" t="s">
        <v>803</v>
      </c>
      <c r="F454" s="217" t="s">
        <v>804</v>
      </c>
      <c r="G454" s="218" t="s">
        <v>405</v>
      </c>
      <c r="H454" s="219">
        <v>30.576000000000001</v>
      </c>
      <c r="I454" s="220"/>
      <c r="J454" s="221">
        <f>ROUND(I454*H454,2)</f>
        <v>0</v>
      </c>
      <c r="K454" s="217" t="s">
        <v>233</v>
      </c>
      <c r="L454" s="47"/>
      <c r="M454" s="222" t="s">
        <v>44</v>
      </c>
      <c r="N454" s="223" t="s">
        <v>53</v>
      </c>
      <c r="O454" s="87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6" t="s">
        <v>161</v>
      </c>
      <c r="AT454" s="226" t="s">
        <v>145</v>
      </c>
      <c r="AU454" s="226" t="s">
        <v>21</v>
      </c>
      <c r="AY454" s="19" t="s">
        <v>142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9" t="s">
        <v>89</v>
      </c>
      <c r="BK454" s="227">
        <f>ROUND(I454*H454,2)</f>
        <v>0</v>
      </c>
      <c r="BL454" s="19" t="s">
        <v>161</v>
      </c>
      <c r="BM454" s="226" t="s">
        <v>805</v>
      </c>
    </row>
    <row r="455" s="2" customFormat="1">
      <c r="A455" s="41"/>
      <c r="B455" s="42"/>
      <c r="C455" s="43"/>
      <c r="D455" s="250" t="s">
        <v>235</v>
      </c>
      <c r="E455" s="43"/>
      <c r="F455" s="251" t="s">
        <v>806</v>
      </c>
      <c r="G455" s="43"/>
      <c r="H455" s="43"/>
      <c r="I455" s="230"/>
      <c r="J455" s="43"/>
      <c r="K455" s="43"/>
      <c r="L455" s="47"/>
      <c r="M455" s="231"/>
      <c r="N455" s="23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235</v>
      </c>
      <c r="AU455" s="19" t="s">
        <v>21</v>
      </c>
    </row>
    <row r="456" s="13" customFormat="1">
      <c r="A456" s="13"/>
      <c r="B456" s="233"/>
      <c r="C456" s="234"/>
      <c r="D456" s="228" t="s">
        <v>156</v>
      </c>
      <c r="E456" s="235" t="s">
        <v>44</v>
      </c>
      <c r="F456" s="236" t="s">
        <v>790</v>
      </c>
      <c r="G456" s="234"/>
      <c r="H456" s="237">
        <v>30.576000000000001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156</v>
      </c>
      <c r="AU456" s="243" t="s">
        <v>21</v>
      </c>
      <c r="AV456" s="13" t="s">
        <v>21</v>
      </c>
      <c r="AW456" s="13" t="s">
        <v>42</v>
      </c>
      <c r="AX456" s="13" t="s">
        <v>89</v>
      </c>
      <c r="AY456" s="243" t="s">
        <v>142</v>
      </c>
    </row>
    <row r="457" s="12" customFormat="1" ht="22.8" customHeight="1">
      <c r="A457" s="12"/>
      <c r="B457" s="199"/>
      <c r="C457" s="200"/>
      <c r="D457" s="201" t="s">
        <v>81</v>
      </c>
      <c r="E457" s="213" t="s">
        <v>807</v>
      </c>
      <c r="F457" s="213" t="s">
        <v>808</v>
      </c>
      <c r="G457" s="200"/>
      <c r="H457" s="200"/>
      <c r="I457" s="203"/>
      <c r="J457" s="214">
        <f>BK457</f>
        <v>0</v>
      </c>
      <c r="K457" s="200"/>
      <c r="L457" s="205"/>
      <c r="M457" s="206"/>
      <c r="N457" s="207"/>
      <c r="O457" s="207"/>
      <c r="P457" s="208">
        <f>SUM(P458:P459)</f>
        <v>0</v>
      </c>
      <c r="Q457" s="207"/>
      <c r="R457" s="208">
        <f>SUM(R458:R459)</f>
        <v>0</v>
      </c>
      <c r="S457" s="207"/>
      <c r="T457" s="209">
        <f>SUM(T458:T459)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0" t="s">
        <v>89</v>
      </c>
      <c r="AT457" s="211" t="s">
        <v>81</v>
      </c>
      <c r="AU457" s="211" t="s">
        <v>89</v>
      </c>
      <c r="AY457" s="210" t="s">
        <v>142</v>
      </c>
      <c r="BK457" s="212">
        <f>SUM(BK458:BK459)</f>
        <v>0</v>
      </c>
    </row>
    <row r="458" s="2" customFormat="1" ht="24.15" customHeight="1">
      <c r="A458" s="41"/>
      <c r="B458" s="42"/>
      <c r="C458" s="215" t="s">
        <v>809</v>
      </c>
      <c r="D458" s="215" t="s">
        <v>145</v>
      </c>
      <c r="E458" s="216" t="s">
        <v>810</v>
      </c>
      <c r="F458" s="217" t="s">
        <v>811</v>
      </c>
      <c r="G458" s="218" t="s">
        <v>405</v>
      </c>
      <c r="H458" s="219">
        <v>1535.643</v>
      </c>
      <c r="I458" s="220"/>
      <c r="J458" s="221">
        <f>ROUND(I458*H458,2)</f>
        <v>0</v>
      </c>
      <c r="K458" s="217" t="s">
        <v>233</v>
      </c>
      <c r="L458" s="47"/>
      <c r="M458" s="222" t="s">
        <v>44</v>
      </c>
      <c r="N458" s="223" t="s">
        <v>53</v>
      </c>
      <c r="O458" s="87"/>
      <c r="P458" s="224">
        <f>O458*H458</f>
        <v>0</v>
      </c>
      <c r="Q458" s="224">
        <v>0</v>
      </c>
      <c r="R458" s="224">
        <f>Q458*H458</f>
        <v>0</v>
      </c>
      <c r="S458" s="224">
        <v>0</v>
      </c>
      <c r="T458" s="225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6" t="s">
        <v>161</v>
      </c>
      <c r="AT458" s="226" t="s">
        <v>145</v>
      </c>
      <c r="AU458" s="226" t="s">
        <v>21</v>
      </c>
      <c r="AY458" s="19" t="s">
        <v>142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9" t="s">
        <v>89</v>
      </c>
      <c r="BK458" s="227">
        <f>ROUND(I458*H458,2)</f>
        <v>0</v>
      </c>
      <c r="BL458" s="19" t="s">
        <v>161</v>
      </c>
      <c r="BM458" s="226" t="s">
        <v>812</v>
      </c>
    </row>
    <row r="459" s="2" customFormat="1">
      <c r="A459" s="41"/>
      <c r="B459" s="42"/>
      <c r="C459" s="43"/>
      <c r="D459" s="250" t="s">
        <v>235</v>
      </c>
      <c r="E459" s="43"/>
      <c r="F459" s="251" t="s">
        <v>813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19" t="s">
        <v>235</v>
      </c>
      <c r="AU459" s="19" t="s">
        <v>21</v>
      </c>
    </row>
    <row r="460" s="12" customFormat="1" ht="25.92" customHeight="1">
      <c r="A460" s="12"/>
      <c r="B460" s="199"/>
      <c r="C460" s="200"/>
      <c r="D460" s="201" t="s">
        <v>81</v>
      </c>
      <c r="E460" s="202" t="s">
        <v>814</v>
      </c>
      <c r="F460" s="202" t="s">
        <v>815</v>
      </c>
      <c r="G460" s="200"/>
      <c r="H460" s="200"/>
      <c r="I460" s="203"/>
      <c r="J460" s="204">
        <f>BK460</f>
        <v>0</v>
      </c>
      <c r="K460" s="200"/>
      <c r="L460" s="205"/>
      <c r="M460" s="206"/>
      <c r="N460" s="207"/>
      <c r="O460" s="207"/>
      <c r="P460" s="208">
        <f>P461</f>
        <v>0</v>
      </c>
      <c r="Q460" s="207"/>
      <c r="R460" s="208">
        <f>R461</f>
        <v>0.26097940000000003</v>
      </c>
      <c r="S460" s="207"/>
      <c r="T460" s="209">
        <f>T461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0" t="s">
        <v>21</v>
      </c>
      <c r="AT460" s="211" t="s">
        <v>81</v>
      </c>
      <c r="AU460" s="211" t="s">
        <v>82</v>
      </c>
      <c r="AY460" s="210" t="s">
        <v>142</v>
      </c>
      <c r="BK460" s="212">
        <f>BK461</f>
        <v>0</v>
      </c>
    </row>
    <row r="461" s="12" customFormat="1" ht="22.8" customHeight="1">
      <c r="A461" s="12"/>
      <c r="B461" s="199"/>
      <c r="C461" s="200"/>
      <c r="D461" s="201" t="s">
        <v>81</v>
      </c>
      <c r="E461" s="213" t="s">
        <v>816</v>
      </c>
      <c r="F461" s="213" t="s">
        <v>817</v>
      </c>
      <c r="G461" s="200"/>
      <c r="H461" s="200"/>
      <c r="I461" s="203"/>
      <c r="J461" s="214">
        <f>BK461</f>
        <v>0</v>
      </c>
      <c r="K461" s="200"/>
      <c r="L461" s="205"/>
      <c r="M461" s="206"/>
      <c r="N461" s="207"/>
      <c r="O461" s="207"/>
      <c r="P461" s="208">
        <f>SUM(P462:P473)</f>
        <v>0</v>
      </c>
      <c r="Q461" s="207"/>
      <c r="R461" s="208">
        <f>SUM(R462:R473)</f>
        <v>0.26097940000000003</v>
      </c>
      <c r="S461" s="207"/>
      <c r="T461" s="209">
        <f>SUM(T462:T473)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0" t="s">
        <v>21</v>
      </c>
      <c r="AT461" s="211" t="s">
        <v>81</v>
      </c>
      <c r="AU461" s="211" t="s">
        <v>89</v>
      </c>
      <c r="AY461" s="210" t="s">
        <v>142</v>
      </c>
      <c r="BK461" s="212">
        <f>SUM(BK462:BK473)</f>
        <v>0</v>
      </c>
    </row>
    <row r="462" s="2" customFormat="1" ht="24.15" customHeight="1">
      <c r="A462" s="41"/>
      <c r="B462" s="42"/>
      <c r="C462" s="215" t="s">
        <v>818</v>
      </c>
      <c r="D462" s="215" t="s">
        <v>145</v>
      </c>
      <c r="E462" s="216" t="s">
        <v>819</v>
      </c>
      <c r="F462" s="217" t="s">
        <v>820</v>
      </c>
      <c r="G462" s="218" t="s">
        <v>199</v>
      </c>
      <c r="H462" s="219">
        <v>3.8100000000000001</v>
      </c>
      <c r="I462" s="220"/>
      <c r="J462" s="221">
        <f>ROUND(I462*H462,2)</f>
        <v>0</v>
      </c>
      <c r="K462" s="217" t="s">
        <v>233</v>
      </c>
      <c r="L462" s="47"/>
      <c r="M462" s="222" t="s">
        <v>44</v>
      </c>
      <c r="N462" s="223" t="s">
        <v>53</v>
      </c>
      <c r="O462" s="87"/>
      <c r="P462" s="224">
        <f>O462*H462</f>
        <v>0</v>
      </c>
      <c r="Q462" s="224">
        <v>0.00024000000000000001</v>
      </c>
      <c r="R462" s="224">
        <f>Q462*H462</f>
        <v>0.0009144</v>
      </c>
      <c r="S462" s="224">
        <v>0</v>
      </c>
      <c r="T462" s="225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320</v>
      </c>
      <c r="AT462" s="226" t="s">
        <v>145</v>
      </c>
      <c r="AU462" s="226" t="s">
        <v>21</v>
      </c>
      <c r="AY462" s="19" t="s">
        <v>142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9" t="s">
        <v>89</v>
      </c>
      <c r="BK462" s="227">
        <f>ROUND(I462*H462,2)</f>
        <v>0</v>
      </c>
      <c r="BL462" s="19" t="s">
        <v>320</v>
      </c>
      <c r="BM462" s="226" t="s">
        <v>821</v>
      </c>
    </row>
    <row r="463" s="2" customFormat="1">
      <c r="A463" s="41"/>
      <c r="B463" s="42"/>
      <c r="C463" s="43"/>
      <c r="D463" s="250" t="s">
        <v>235</v>
      </c>
      <c r="E463" s="43"/>
      <c r="F463" s="251" t="s">
        <v>822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19" t="s">
        <v>235</v>
      </c>
      <c r="AU463" s="19" t="s">
        <v>21</v>
      </c>
    </row>
    <row r="464" s="13" customFormat="1">
      <c r="A464" s="13"/>
      <c r="B464" s="233"/>
      <c r="C464" s="234"/>
      <c r="D464" s="228" t="s">
        <v>156</v>
      </c>
      <c r="E464" s="235" t="s">
        <v>44</v>
      </c>
      <c r="F464" s="236" t="s">
        <v>823</v>
      </c>
      <c r="G464" s="234"/>
      <c r="H464" s="237">
        <v>1.9350000000000001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156</v>
      </c>
      <c r="AU464" s="243" t="s">
        <v>21</v>
      </c>
      <c r="AV464" s="13" t="s">
        <v>21</v>
      </c>
      <c r="AW464" s="13" t="s">
        <v>42</v>
      </c>
      <c r="AX464" s="13" t="s">
        <v>82</v>
      </c>
      <c r="AY464" s="243" t="s">
        <v>142</v>
      </c>
    </row>
    <row r="465" s="13" customFormat="1">
      <c r="A465" s="13"/>
      <c r="B465" s="233"/>
      <c r="C465" s="234"/>
      <c r="D465" s="228" t="s">
        <v>156</v>
      </c>
      <c r="E465" s="235" t="s">
        <v>44</v>
      </c>
      <c r="F465" s="236" t="s">
        <v>824</v>
      </c>
      <c r="G465" s="234"/>
      <c r="H465" s="237">
        <v>1.875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156</v>
      </c>
      <c r="AU465" s="243" t="s">
        <v>21</v>
      </c>
      <c r="AV465" s="13" t="s">
        <v>21</v>
      </c>
      <c r="AW465" s="13" t="s">
        <v>42</v>
      </c>
      <c r="AX465" s="13" t="s">
        <v>82</v>
      </c>
      <c r="AY465" s="243" t="s">
        <v>142</v>
      </c>
    </row>
    <row r="466" s="14" customFormat="1">
      <c r="A466" s="14"/>
      <c r="B466" s="252"/>
      <c r="C466" s="253"/>
      <c r="D466" s="228" t="s">
        <v>156</v>
      </c>
      <c r="E466" s="254" t="s">
        <v>44</v>
      </c>
      <c r="F466" s="255" t="s">
        <v>248</v>
      </c>
      <c r="G466" s="253"/>
      <c r="H466" s="256">
        <v>3.8100000000000001</v>
      </c>
      <c r="I466" s="257"/>
      <c r="J466" s="253"/>
      <c r="K466" s="253"/>
      <c r="L466" s="258"/>
      <c r="M466" s="259"/>
      <c r="N466" s="260"/>
      <c r="O466" s="260"/>
      <c r="P466" s="260"/>
      <c r="Q466" s="260"/>
      <c r="R466" s="260"/>
      <c r="S466" s="260"/>
      <c r="T466" s="26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2" t="s">
        <v>156</v>
      </c>
      <c r="AU466" s="262" t="s">
        <v>21</v>
      </c>
      <c r="AV466" s="14" t="s">
        <v>161</v>
      </c>
      <c r="AW466" s="14" t="s">
        <v>42</v>
      </c>
      <c r="AX466" s="14" t="s">
        <v>89</v>
      </c>
      <c r="AY466" s="262" t="s">
        <v>142</v>
      </c>
    </row>
    <row r="467" s="2" customFormat="1" ht="16.5" customHeight="1">
      <c r="A467" s="41"/>
      <c r="B467" s="42"/>
      <c r="C467" s="274" t="s">
        <v>825</v>
      </c>
      <c r="D467" s="274" t="s">
        <v>349</v>
      </c>
      <c r="E467" s="275" t="s">
        <v>826</v>
      </c>
      <c r="F467" s="276" t="s">
        <v>827</v>
      </c>
      <c r="G467" s="277" t="s">
        <v>199</v>
      </c>
      <c r="H467" s="278">
        <v>4.0010000000000003</v>
      </c>
      <c r="I467" s="279"/>
      <c r="J467" s="280">
        <f>ROUND(I467*H467,2)</f>
        <v>0</v>
      </c>
      <c r="K467" s="276" t="s">
        <v>233</v>
      </c>
      <c r="L467" s="281"/>
      <c r="M467" s="282" t="s">
        <v>44</v>
      </c>
      <c r="N467" s="283" t="s">
        <v>53</v>
      </c>
      <c r="O467" s="87"/>
      <c r="P467" s="224">
        <f>O467*H467</f>
        <v>0</v>
      </c>
      <c r="Q467" s="224">
        <v>0.065000000000000002</v>
      </c>
      <c r="R467" s="224">
        <f>Q467*H467</f>
        <v>0.26006500000000005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409</v>
      </c>
      <c r="AT467" s="226" t="s">
        <v>349</v>
      </c>
      <c r="AU467" s="226" t="s">
        <v>21</v>
      </c>
      <c r="AY467" s="19" t="s">
        <v>142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9" t="s">
        <v>89</v>
      </c>
      <c r="BK467" s="227">
        <f>ROUND(I467*H467,2)</f>
        <v>0</v>
      </c>
      <c r="BL467" s="19" t="s">
        <v>320</v>
      </c>
      <c r="BM467" s="226" t="s">
        <v>828</v>
      </c>
    </row>
    <row r="468" s="13" customFormat="1">
      <c r="A468" s="13"/>
      <c r="B468" s="233"/>
      <c r="C468" s="234"/>
      <c r="D468" s="228" t="s">
        <v>156</v>
      </c>
      <c r="E468" s="235" t="s">
        <v>44</v>
      </c>
      <c r="F468" s="236" t="s">
        <v>829</v>
      </c>
      <c r="G468" s="234"/>
      <c r="H468" s="237">
        <v>4.0010000000000003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156</v>
      </c>
      <c r="AU468" s="243" t="s">
        <v>21</v>
      </c>
      <c r="AV468" s="13" t="s">
        <v>21</v>
      </c>
      <c r="AW468" s="13" t="s">
        <v>42</v>
      </c>
      <c r="AX468" s="13" t="s">
        <v>89</v>
      </c>
      <c r="AY468" s="243" t="s">
        <v>142</v>
      </c>
    </row>
    <row r="469" s="2" customFormat="1" ht="24.15" customHeight="1">
      <c r="A469" s="41"/>
      <c r="B469" s="42"/>
      <c r="C469" s="215" t="s">
        <v>830</v>
      </c>
      <c r="D469" s="215" t="s">
        <v>145</v>
      </c>
      <c r="E469" s="216" t="s">
        <v>831</v>
      </c>
      <c r="F469" s="217" t="s">
        <v>832</v>
      </c>
      <c r="G469" s="218" t="s">
        <v>199</v>
      </c>
      <c r="H469" s="219">
        <v>3.8100000000000001</v>
      </c>
      <c r="I469" s="220"/>
      <c r="J469" s="221">
        <f>ROUND(I469*H469,2)</f>
        <v>0</v>
      </c>
      <c r="K469" s="217" t="s">
        <v>233</v>
      </c>
      <c r="L469" s="47"/>
      <c r="M469" s="222" t="s">
        <v>44</v>
      </c>
      <c r="N469" s="223" t="s">
        <v>53</v>
      </c>
      <c r="O469" s="87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6" t="s">
        <v>320</v>
      </c>
      <c r="AT469" s="226" t="s">
        <v>145</v>
      </c>
      <c r="AU469" s="226" t="s">
        <v>21</v>
      </c>
      <c r="AY469" s="19" t="s">
        <v>142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9" t="s">
        <v>89</v>
      </c>
      <c r="BK469" s="227">
        <f>ROUND(I469*H469,2)</f>
        <v>0</v>
      </c>
      <c r="BL469" s="19" t="s">
        <v>320</v>
      </c>
      <c r="BM469" s="226" t="s">
        <v>833</v>
      </c>
    </row>
    <row r="470" s="2" customFormat="1">
      <c r="A470" s="41"/>
      <c r="B470" s="42"/>
      <c r="C470" s="43"/>
      <c r="D470" s="250" t="s">
        <v>235</v>
      </c>
      <c r="E470" s="43"/>
      <c r="F470" s="251" t="s">
        <v>834</v>
      </c>
      <c r="G470" s="43"/>
      <c r="H470" s="43"/>
      <c r="I470" s="230"/>
      <c r="J470" s="43"/>
      <c r="K470" s="43"/>
      <c r="L470" s="47"/>
      <c r="M470" s="231"/>
      <c r="N470" s="232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19" t="s">
        <v>235</v>
      </c>
      <c r="AU470" s="19" t="s">
        <v>21</v>
      </c>
    </row>
    <row r="471" s="13" customFormat="1">
      <c r="A471" s="13"/>
      <c r="B471" s="233"/>
      <c r="C471" s="234"/>
      <c r="D471" s="228" t="s">
        <v>156</v>
      </c>
      <c r="E471" s="235" t="s">
        <v>44</v>
      </c>
      <c r="F471" s="236" t="s">
        <v>835</v>
      </c>
      <c r="G471" s="234"/>
      <c r="H471" s="237">
        <v>3.8100000000000001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156</v>
      </c>
      <c r="AU471" s="243" t="s">
        <v>21</v>
      </c>
      <c r="AV471" s="13" t="s">
        <v>21</v>
      </c>
      <c r="AW471" s="13" t="s">
        <v>42</v>
      </c>
      <c r="AX471" s="13" t="s">
        <v>89</v>
      </c>
      <c r="AY471" s="243" t="s">
        <v>142</v>
      </c>
    </row>
    <row r="472" s="2" customFormat="1" ht="24.15" customHeight="1">
      <c r="A472" s="41"/>
      <c r="B472" s="42"/>
      <c r="C472" s="215" t="s">
        <v>836</v>
      </c>
      <c r="D472" s="215" t="s">
        <v>145</v>
      </c>
      <c r="E472" s="216" t="s">
        <v>837</v>
      </c>
      <c r="F472" s="217" t="s">
        <v>838</v>
      </c>
      <c r="G472" s="218" t="s">
        <v>405</v>
      </c>
      <c r="H472" s="219">
        <v>0.26100000000000001</v>
      </c>
      <c r="I472" s="220"/>
      <c r="J472" s="221">
        <f>ROUND(I472*H472,2)</f>
        <v>0</v>
      </c>
      <c r="K472" s="217" t="s">
        <v>233</v>
      </c>
      <c r="L472" s="47"/>
      <c r="M472" s="222" t="s">
        <v>44</v>
      </c>
      <c r="N472" s="223" t="s">
        <v>53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320</v>
      </c>
      <c r="AT472" s="226" t="s">
        <v>145</v>
      </c>
      <c r="AU472" s="226" t="s">
        <v>21</v>
      </c>
      <c r="AY472" s="19" t="s">
        <v>142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9" t="s">
        <v>89</v>
      </c>
      <c r="BK472" s="227">
        <f>ROUND(I472*H472,2)</f>
        <v>0</v>
      </c>
      <c r="BL472" s="19" t="s">
        <v>320</v>
      </c>
      <c r="BM472" s="226" t="s">
        <v>839</v>
      </c>
    </row>
    <row r="473" s="2" customFormat="1">
      <c r="A473" s="41"/>
      <c r="B473" s="42"/>
      <c r="C473" s="43"/>
      <c r="D473" s="250" t="s">
        <v>235</v>
      </c>
      <c r="E473" s="43"/>
      <c r="F473" s="251" t="s">
        <v>840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19" t="s">
        <v>235</v>
      </c>
      <c r="AU473" s="19" t="s">
        <v>21</v>
      </c>
    </row>
    <row r="474" s="12" customFormat="1" ht="25.92" customHeight="1">
      <c r="A474" s="12"/>
      <c r="B474" s="199"/>
      <c r="C474" s="200"/>
      <c r="D474" s="201" t="s">
        <v>81</v>
      </c>
      <c r="E474" s="202" t="s">
        <v>349</v>
      </c>
      <c r="F474" s="202" t="s">
        <v>841</v>
      </c>
      <c r="G474" s="200"/>
      <c r="H474" s="200"/>
      <c r="I474" s="203"/>
      <c r="J474" s="204">
        <f>BK474</f>
        <v>0</v>
      </c>
      <c r="K474" s="200"/>
      <c r="L474" s="205"/>
      <c r="M474" s="206"/>
      <c r="N474" s="207"/>
      <c r="O474" s="207"/>
      <c r="P474" s="208">
        <f>P475</f>
        <v>0</v>
      </c>
      <c r="Q474" s="207"/>
      <c r="R474" s="208">
        <f>R475</f>
        <v>0</v>
      </c>
      <c r="S474" s="207"/>
      <c r="T474" s="209">
        <f>T475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157</v>
      </c>
      <c r="AT474" s="211" t="s">
        <v>81</v>
      </c>
      <c r="AU474" s="211" t="s">
        <v>82</v>
      </c>
      <c r="AY474" s="210" t="s">
        <v>142</v>
      </c>
      <c r="BK474" s="212">
        <f>BK475</f>
        <v>0</v>
      </c>
    </row>
    <row r="475" s="12" customFormat="1" ht="22.8" customHeight="1">
      <c r="A475" s="12"/>
      <c r="B475" s="199"/>
      <c r="C475" s="200"/>
      <c r="D475" s="201" t="s">
        <v>81</v>
      </c>
      <c r="E475" s="213" t="s">
        <v>842</v>
      </c>
      <c r="F475" s="213" t="s">
        <v>843</v>
      </c>
      <c r="G475" s="200"/>
      <c r="H475" s="200"/>
      <c r="I475" s="203"/>
      <c r="J475" s="214">
        <f>BK475</f>
        <v>0</v>
      </c>
      <c r="K475" s="200"/>
      <c r="L475" s="205"/>
      <c r="M475" s="206"/>
      <c r="N475" s="207"/>
      <c r="O475" s="207"/>
      <c r="P475" s="208">
        <f>SUM(P476:P478)</f>
        <v>0</v>
      </c>
      <c r="Q475" s="207"/>
      <c r="R475" s="208">
        <f>SUM(R476:R478)</f>
        <v>0</v>
      </c>
      <c r="S475" s="207"/>
      <c r="T475" s="209">
        <f>SUM(T476:T478)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0" t="s">
        <v>157</v>
      </c>
      <c r="AT475" s="211" t="s">
        <v>81</v>
      </c>
      <c r="AU475" s="211" t="s">
        <v>89</v>
      </c>
      <c r="AY475" s="210" t="s">
        <v>142</v>
      </c>
      <c r="BK475" s="212">
        <f>SUM(BK476:BK478)</f>
        <v>0</v>
      </c>
    </row>
    <row r="476" s="2" customFormat="1" ht="21.75" customHeight="1">
      <c r="A476" s="41"/>
      <c r="B476" s="42"/>
      <c r="C476" s="215" t="s">
        <v>844</v>
      </c>
      <c r="D476" s="215" t="s">
        <v>145</v>
      </c>
      <c r="E476" s="216" t="s">
        <v>845</v>
      </c>
      <c r="F476" s="217" t="s">
        <v>846</v>
      </c>
      <c r="G476" s="218" t="s">
        <v>265</v>
      </c>
      <c r="H476" s="219">
        <v>34</v>
      </c>
      <c r="I476" s="220"/>
      <c r="J476" s="221">
        <f>ROUND(I476*H476,2)</f>
        <v>0</v>
      </c>
      <c r="K476" s="217" t="s">
        <v>233</v>
      </c>
      <c r="L476" s="47"/>
      <c r="M476" s="222" t="s">
        <v>44</v>
      </c>
      <c r="N476" s="223" t="s">
        <v>53</v>
      </c>
      <c r="O476" s="87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607</v>
      </c>
      <c r="AT476" s="226" t="s">
        <v>145</v>
      </c>
      <c r="AU476" s="226" t="s">
        <v>21</v>
      </c>
      <c r="AY476" s="19" t="s">
        <v>142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9" t="s">
        <v>89</v>
      </c>
      <c r="BK476" s="227">
        <f>ROUND(I476*H476,2)</f>
        <v>0</v>
      </c>
      <c r="BL476" s="19" t="s">
        <v>607</v>
      </c>
      <c r="BM476" s="226" t="s">
        <v>847</v>
      </c>
    </row>
    <row r="477" s="2" customFormat="1">
      <c r="A477" s="41"/>
      <c r="B477" s="42"/>
      <c r="C477" s="43"/>
      <c r="D477" s="250" t="s">
        <v>235</v>
      </c>
      <c r="E477" s="43"/>
      <c r="F477" s="251" t="s">
        <v>848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19" t="s">
        <v>235</v>
      </c>
      <c r="AU477" s="19" t="s">
        <v>21</v>
      </c>
    </row>
    <row r="478" s="13" customFormat="1">
      <c r="A478" s="13"/>
      <c r="B478" s="233"/>
      <c r="C478" s="234"/>
      <c r="D478" s="228" t="s">
        <v>156</v>
      </c>
      <c r="E478" s="235" t="s">
        <v>44</v>
      </c>
      <c r="F478" s="236" t="s">
        <v>849</v>
      </c>
      <c r="G478" s="234"/>
      <c r="H478" s="237">
        <v>34</v>
      </c>
      <c r="I478" s="238"/>
      <c r="J478" s="234"/>
      <c r="K478" s="234"/>
      <c r="L478" s="239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156</v>
      </c>
      <c r="AU478" s="243" t="s">
        <v>21</v>
      </c>
      <c r="AV478" s="13" t="s">
        <v>21</v>
      </c>
      <c r="AW478" s="13" t="s">
        <v>42</v>
      </c>
      <c r="AX478" s="13" t="s">
        <v>89</v>
      </c>
      <c r="AY478" s="243" t="s">
        <v>142</v>
      </c>
    </row>
    <row r="479" s="2" customFormat="1" ht="6.96" customHeight="1">
      <c r="A479" s="41"/>
      <c r="B479" s="62"/>
      <c r="C479" s="63"/>
      <c r="D479" s="63"/>
      <c r="E479" s="63"/>
      <c r="F479" s="63"/>
      <c r="G479" s="63"/>
      <c r="H479" s="63"/>
      <c r="I479" s="63"/>
      <c r="J479" s="63"/>
      <c r="K479" s="63"/>
      <c r="L479" s="47"/>
      <c r="M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</row>
  </sheetData>
  <sheetProtection sheet="1" autoFilter="0" formatColumns="0" formatRows="0" objects="1" scenarios="1" spinCount="100000" saltValue="w1X6T/XaIN6sOsoshf2d2RHNi3D9B79qVM2IoBUfqDeCDVydczJMQ45W1QfrFGqQRxFdlOQVIsk0HKt39UDdYQ==" hashValue="ZC9JkK+pz46u9XnoClj/Aq279djQrttkUd6FHPPn3Ogju8nhd8sdwA2Wj22PPjipSM4sS9/LQUkEXy3Gu1ABjg==" algorithmName="SHA-512" password="88F3"/>
  <autoFilter ref="C97:K4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5_01/113106123"/>
    <hyperlink ref="F105" r:id="rId2" display="https://podminky.urs.cz/item/CS_URS_2025_01/113107212"/>
    <hyperlink ref="F108" r:id="rId3" display="https://podminky.urs.cz/item/CS_URS_2025_01/113107222"/>
    <hyperlink ref="F113" r:id="rId4" display="https://podminky.urs.cz/item/CS_URS_2025_01/113107225"/>
    <hyperlink ref="F117" r:id="rId5" display="https://podminky.urs.cz/item/CS_URS_2025_01/113107242"/>
    <hyperlink ref="F120" r:id="rId6" display="https://podminky.urs.cz/item/CS_URS_2025_01/113154522"/>
    <hyperlink ref="F123" r:id="rId7" display="https://podminky.urs.cz/item/CS_URS_2025_01/113202111"/>
    <hyperlink ref="F126" r:id="rId8" display="https://podminky.urs.cz/item/CS_URS_2025_01/115101201"/>
    <hyperlink ref="F129" r:id="rId9" display="https://podminky.urs.cz/item/CS_URS_2025_01/115101301"/>
    <hyperlink ref="F132" r:id="rId10" display="https://podminky.urs.cz/item/CS_URS_2025_01/119001405"/>
    <hyperlink ref="F135" r:id="rId11" display="https://podminky.urs.cz/item/CS_URS_2025_01/119001412"/>
    <hyperlink ref="F138" r:id="rId12" display="https://podminky.urs.cz/item/CS_URS_2025_01/119001421"/>
    <hyperlink ref="F141" r:id="rId13" display="https://podminky.urs.cz/item/CS_URS_2025_01/121151123"/>
    <hyperlink ref="F144" r:id="rId14" display="https://podminky.urs.cz/item/CS_URS_2025_01/131251100"/>
    <hyperlink ref="F148" r:id="rId15" display="https://podminky.urs.cz/item/CS_URS_2025_01/132254206"/>
    <hyperlink ref="F157" r:id="rId16" display="https://podminky.urs.cz/item/CS_URS_2025_01/132354206"/>
    <hyperlink ref="F160" r:id="rId17" display="https://podminky.urs.cz/item/CS_URS_2025_01/132454206"/>
    <hyperlink ref="F163" r:id="rId18" display="https://podminky.urs.cz/item/CS_URS_2025_01/132554206"/>
    <hyperlink ref="F166" r:id="rId19" display="https://podminky.urs.cz/item/CS_URS_2025_01/139001101"/>
    <hyperlink ref="F169" r:id="rId20" display="https://podminky.urs.cz/item/CS_URS_2025_01/141721335"/>
    <hyperlink ref="F174" r:id="rId21" display="https://podminky.urs.cz/item/CS_URS_2025_01/141721345"/>
    <hyperlink ref="F179" r:id="rId22" display="https://podminky.urs.cz/item/CS_URS_2025_01/151101101"/>
    <hyperlink ref="F182" r:id="rId23" display="https://podminky.urs.cz/item/CS_URS_2025_01/151101102"/>
    <hyperlink ref="F185" r:id="rId24" display="https://podminky.urs.cz/item/CS_URS_2025_01/151101111"/>
    <hyperlink ref="F188" r:id="rId25" display="https://podminky.urs.cz/item/CS_URS_2025_01/151101112"/>
    <hyperlink ref="F191" r:id="rId26" display="https://podminky.urs.cz/item/CS_URS_2025_01/162451106"/>
    <hyperlink ref="F194" r:id="rId27" display="https://podminky.urs.cz/item/CS_URS_2025_01/162651132"/>
    <hyperlink ref="F197" r:id="rId28" display="https://podminky.urs.cz/item/CS_URS_2025_01/167151111"/>
    <hyperlink ref="F200" r:id="rId29" display="https://podminky.urs.cz/item/CS_URS_2025_01/171201231"/>
    <hyperlink ref="F203" r:id="rId30" display="https://podminky.urs.cz/item/CS_URS_2025_01/171251201"/>
    <hyperlink ref="F209" r:id="rId31" display="https://podminky.urs.cz/item/CS_URS_2025_01/174151101"/>
    <hyperlink ref="F223" r:id="rId32" display="https://podminky.urs.cz/item/CS_URS_2025_01/175111101"/>
    <hyperlink ref="F231" r:id="rId33" display="https://podminky.urs.cz/item/CS_URS_2025_01/181351113"/>
    <hyperlink ref="F234" r:id="rId34" display="https://podminky.urs.cz/item/CS_URS_2025_01/181411131"/>
    <hyperlink ref="F241" r:id="rId35" display="https://podminky.urs.cz/item/CS_URS_2025_01/338171123"/>
    <hyperlink ref="F251" r:id="rId36" display="https://podminky.urs.cz/item/CS_URS_2025_01/359901111"/>
    <hyperlink ref="F254" r:id="rId37" display="https://podminky.urs.cz/item/CS_URS_2025_01/359901211"/>
    <hyperlink ref="F258" r:id="rId38" display="https://podminky.urs.cz/item/CS_URS_2025_01/451572111"/>
    <hyperlink ref="F263" r:id="rId39" display="https://podminky.urs.cz/item/CS_URS_2025_01/452112111"/>
    <hyperlink ref="F278" r:id="rId40" display="https://podminky.urs.cz/item/CS_URS_2025_01/564201011"/>
    <hyperlink ref="F281" r:id="rId41" display="https://podminky.urs.cz/item/CS_URS_2025_01/564750011"/>
    <hyperlink ref="F284" r:id="rId42" display="https://podminky.urs.cz/item/CS_URS_2025_01/564831111"/>
    <hyperlink ref="F288" r:id="rId43" display="https://podminky.urs.cz/item/CS_URS_2025_01/564861112"/>
    <hyperlink ref="F291" r:id="rId44" display="https://podminky.urs.cz/item/CS_URS_2025_01/565155101"/>
    <hyperlink ref="F294" r:id="rId45" display="https://podminky.urs.cz/item/CS_URS_2025_01/573231108"/>
    <hyperlink ref="F297" r:id="rId46" display="https://podminky.urs.cz/item/CS_URS_2025_01/577134111"/>
    <hyperlink ref="F301" r:id="rId47" display="https://podminky.urs.cz/item/CS_URS_2025_01/871313121"/>
    <hyperlink ref="F309" r:id="rId48" display="https://podminky.urs.cz/item/CS_URS_2025_01/871373121"/>
    <hyperlink ref="F318" r:id="rId49" display="https://podminky.urs.cz/item/CS_URS_2025_01/877315211"/>
    <hyperlink ref="F331" r:id="rId50" display="https://podminky.urs.cz/item/CS_URS_2025_01/877375221"/>
    <hyperlink ref="F336" r:id="rId51" display="https://podminky.urs.cz/item/CS_URS_2025_01/892372121"/>
    <hyperlink ref="F339" r:id="rId52" display="https://podminky.urs.cz/item/CS_URS_2025_01/894118001"/>
    <hyperlink ref="F344" r:id="rId53" display="https://podminky.urs.cz/item/CS_URS_2025_01/894411121"/>
    <hyperlink ref="F373" r:id="rId54" display="https://podminky.urs.cz/item/CS_URS_2025_01/899102112"/>
    <hyperlink ref="F378" r:id="rId55" display="https://podminky.urs.cz/item/CS_URS_2025_01/899104112"/>
    <hyperlink ref="F384" r:id="rId56" display="https://podminky.urs.cz/item/CS_URS_2025_01/899131121"/>
    <hyperlink ref="F388" r:id="rId57" display="https://podminky.urs.cz/item/CS_URS_2025_01/899623161"/>
    <hyperlink ref="F393" r:id="rId58" display="https://podminky.urs.cz/item/CS_URS_2025_01/899643121"/>
    <hyperlink ref="F398" r:id="rId59" display="https://podminky.urs.cz/item/CS_URS_2025_01/899643122"/>
    <hyperlink ref="F403" r:id="rId60" display="https://podminky.urs.cz/item/CS_URS_2025_01/899713111"/>
    <hyperlink ref="F406" r:id="rId61" display="https://podminky.urs.cz/item/CS_URS_2025_01/899722112"/>
    <hyperlink ref="F409" r:id="rId62" display="https://podminky.urs.cz/item/CS_URS_2025_01/899722114"/>
    <hyperlink ref="F412" r:id="rId63" display="https://podminky.urs.cz/item/CS_URS_2025_01/899911255"/>
    <hyperlink ref="F415" r:id="rId64" display="https://podminky.urs.cz/item/CS_URS_2025_01/899913165"/>
    <hyperlink ref="F421" r:id="rId65" display="https://podminky.urs.cz/item/CS_URS_2025_01/916131213"/>
    <hyperlink ref="F424" r:id="rId66" display="https://podminky.urs.cz/item/CS_URS_2025_01/919732211"/>
    <hyperlink ref="F427" r:id="rId67" display="https://podminky.urs.cz/item/CS_URS_2025_01/919735112"/>
    <hyperlink ref="F430" r:id="rId68" display="https://podminky.urs.cz/item/CS_URS_2025_01/979024443"/>
    <hyperlink ref="F433" r:id="rId69" display="https://podminky.urs.cz/item/CS_URS_2025_01/979054451"/>
    <hyperlink ref="F437" r:id="rId70" display="https://podminky.urs.cz/item/CS_URS_2025_01/997221551"/>
    <hyperlink ref="F443" r:id="rId71" display="https://podminky.urs.cz/item/CS_URS_2025_01/997221559"/>
    <hyperlink ref="F450" r:id="rId72" display="https://podminky.urs.cz/item/CS_URS_2025_01/997221873"/>
    <hyperlink ref="F455" r:id="rId73" display="https://podminky.urs.cz/item/CS_URS_2025_01/997221875"/>
    <hyperlink ref="F459" r:id="rId74" display="https://podminky.urs.cz/item/CS_URS_2025_01/998276101"/>
    <hyperlink ref="F463" r:id="rId75" display="https://podminky.urs.cz/item/CS_URS_2025_01/715174012"/>
    <hyperlink ref="F470" r:id="rId76" display="https://podminky.urs.cz/item/CS_URS_2025_01/715189003"/>
    <hyperlink ref="F473" r:id="rId77" display="https://podminky.urs.cz/item/CS_URS_2025_01/998715101"/>
    <hyperlink ref="F477" r:id="rId78" display="https://podminky.urs.cz/item/CS_URS_2025_01/23020207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  <c r="AZ2" s="247" t="s">
        <v>197</v>
      </c>
      <c r="BA2" s="247" t="s">
        <v>198</v>
      </c>
      <c r="BB2" s="247" t="s">
        <v>199</v>
      </c>
      <c r="BC2" s="247" t="s">
        <v>818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201</v>
      </c>
      <c r="BA3" s="247" t="s">
        <v>202</v>
      </c>
      <c r="BB3" s="247" t="s">
        <v>203</v>
      </c>
      <c r="BC3" s="247" t="s">
        <v>850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205</v>
      </c>
      <c r="BA4" s="247" t="s">
        <v>206</v>
      </c>
      <c r="BB4" s="247" t="s">
        <v>203</v>
      </c>
      <c r="BC4" s="247" t="s">
        <v>851</v>
      </c>
      <c r="BD4" s="247" t="s">
        <v>21</v>
      </c>
    </row>
    <row r="5" s="1" customFormat="1" ht="6.96" customHeight="1">
      <c r="B5" s="22"/>
      <c r="L5" s="22"/>
      <c r="AZ5" s="247" t="s">
        <v>59</v>
      </c>
      <c r="BA5" s="247" t="s">
        <v>208</v>
      </c>
      <c r="BB5" s="247" t="s">
        <v>203</v>
      </c>
      <c r="BC5" s="247" t="s">
        <v>852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210</v>
      </c>
      <c r="BA6" s="247" t="s">
        <v>211</v>
      </c>
      <c r="BB6" s="247" t="s">
        <v>203</v>
      </c>
      <c r="BC6" s="247" t="s">
        <v>853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854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214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ROUND(J92,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ROUND((SUM(BE92:BE351)),  2)</f>
        <v>0</v>
      </c>
      <c r="G35" s="41"/>
      <c r="H35" s="41"/>
      <c r="I35" s="160">
        <v>0.20999999999999999</v>
      </c>
      <c r="J35" s="159">
        <f>ROUND(((SUM(BE92:BE351))*I35),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ROUND((SUM(BF92:BF351)),  2)</f>
        <v>0</v>
      </c>
      <c r="G36" s="41"/>
      <c r="H36" s="41"/>
      <c r="I36" s="160">
        <v>0.14999999999999999</v>
      </c>
      <c r="J36" s="159">
        <f>ROUND(((SUM(BF92:BF351))*I36),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ROUND((SUM(BG92:BG351)),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ROUND((SUM(BH92:BH351)),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ROUND((SUM(BI92:BI351)),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SO-01.2 - Stávající dešťová kanalizace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217</v>
      </c>
      <c r="E66" s="185"/>
      <c r="F66" s="185"/>
      <c r="G66" s="185"/>
      <c r="H66" s="185"/>
      <c r="I66" s="185"/>
      <c r="J66" s="186">
        <f>J211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218</v>
      </c>
      <c r="E67" s="185"/>
      <c r="F67" s="185"/>
      <c r="G67" s="185"/>
      <c r="H67" s="185"/>
      <c r="I67" s="185"/>
      <c r="J67" s="186">
        <f>J228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220</v>
      </c>
      <c r="E68" s="185"/>
      <c r="F68" s="185"/>
      <c r="G68" s="185"/>
      <c r="H68" s="185"/>
      <c r="I68" s="185"/>
      <c r="J68" s="186">
        <f>J250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223</v>
      </c>
      <c r="E69" s="185"/>
      <c r="F69" s="185"/>
      <c r="G69" s="185"/>
      <c r="H69" s="185"/>
      <c r="I69" s="185"/>
      <c r="J69" s="186">
        <f>J337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225</v>
      </c>
      <c r="E70" s="185"/>
      <c r="F70" s="185"/>
      <c r="G70" s="185"/>
      <c r="H70" s="185"/>
      <c r="I70" s="185"/>
      <c r="J70" s="186">
        <f>J340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5" t="s">
        <v>127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2" t="str">
        <f>E7</f>
        <v>Rekonstrukce vodovodu a kanalizace Dolní Němčice - 2028</v>
      </c>
      <c r="F80" s="34"/>
      <c r="G80" s="34"/>
      <c r="H80" s="34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3"/>
      <c r="C81" s="34" t="s">
        <v>115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1"/>
      <c r="B82" s="42"/>
      <c r="C82" s="43"/>
      <c r="D82" s="43"/>
      <c r="E82" s="172" t="s">
        <v>116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117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SO-01.2 - Stávající dešťová kanalizace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22</v>
      </c>
      <c r="D86" s="43"/>
      <c r="E86" s="43"/>
      <c r="F86" s="29" t="str">
        <f>F14</f>
        <v>Dolní Němčice</v>
      </c>
      <c r="G86" s="43"/>
      <c r="H86" s="43"/>
      <c r="I86" s="34" t="s">
        <v>24</v>
      </c>
      <c r="J86" s="75" t="str">
        <f>IF(J14="","",J14)</f>
        <v>16. 2. 2021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30</v>
      </c>
      <c r="D88" s="43"/>
      <c r="E88" s="43"/>
      <c r="F88" s="29" t="str">
        <f>E17</f>
        <v>Město Dačice</v>
      </c>
      <c r="G88" s="43"/>
      <c r="H88" s="43"/>
      <c r="I88" s="34" t="s">
        <v>38</v>
      </c>
      <c r="J88" s="39" t="str">
        <f>E23</f>
        <v>VAK projekt s.r.o.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5.65" customHeight="1">
      <c r="A89" s="41"/>
      <c r="B89" s="42"/>
      <c r="C89" s="34" t="s">
        <v>36</v>
      </c>
      <c r="D89" s="43"/>
      <c r="E89" s="43"/>
      <c r="F89" s="29" t="str">
        <f>IF(E20="","",E20)</f>
        <v>Vyplň údaj</v>
      </c>
      <c r="G89" s="43"/>
      <c r="H89" s="43"/>
      <c r="I89" s="34" t="s">
        <v>43</v>
      </c>
      <c r="J89" s="39" t="str">
        <f>E26</f>
        <v>Ing. Martina Zamlinská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128</v>
      </c>
      <c r="D91" s="191" t="s">
        <v>67</v>
      </c>
      <c r="E91" s="191" t="s">
        <v>63</v>
      </c>
      <c r="F91" s="191" t="s">
        <v>64</v>
      </c>
      <c r="G91" s="191" t="s">
        <v>129</v>
      </c>
      <c r="H91" s="191" t="s">
        <v>130</v>
      </c>
      <c r="I91" s="191" t="s">
        <v>131</v>
      </c>
      <c r="J91" s="191" t="s">
        <v>121</v>
      </c>
      <c r="K91" s="192" t="s">
        <v>132</v>
      </c>
      <c r="L91" s="193"/>
      <c r="M91" s="95" t="s">
        <v>44</v>
      </c>
      <c r="N91" s="96" t="s">
        <v>52</v>
      </c>
      <c r="O91" s="96" t="s">
        <v>133</v>
      </c>
      <c r="P91" s="96" t="s">
        <v>134</v>
      </c>
      <c r="Q91" s="96" t="s">
        <v>135</v>
      </c>
      <c r="R91" s="96" t="s">
        <v>136</v>
      </c>
      <c r="S91" s="96" t="s">
        <v>137</v>
      </c>
      <c r="T91" s="97" t="s">
        <v>138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139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</f>
        <v>0</v>
      </c>
      <c r="Q92" s="99"/>
      <c r="R92" s="196">
        <f>R93</f>
        <v>722.32778626000004</v>
      </c>
      <c r="S92" s="99"/>
      <c r="T92" s="197">
        <f>T93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81</v>
      </c>
      <c r="AU92" s="19" t="s">
        <v>122</v>
      </c>
      <c r="BK92" s="198">
        <f>BK93</f>
        <v>0</v>
      </c>
    </row>
    <row r="93" s="12" customFormat="1" ht="25.92" customHeight="1">
      <c r="A93" s="12"/>
      <c r="B93" s="199"/>
      <c r="C93" s="200"/>
      <c r="D93" s="201" t="s">
        <v>81</v>
      </c>
      <c r="E93" s="202" t="s">
        <v>228</v>
      </c>
      <c r="F93" s="202" t="s">
        <v>229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P94+P211+P228+P250+P337+P340</f>
        <v>0</v>
      </c>
      <c r="Q93" s="207"/>
      <c r="R93" s="208">
        <f>R94+R211+R228+R250+R337+R340</f>
        <v>722.32778626000004</v>
      </c>
      <c r="S93" s="207"/>
      <c r="T93" s="209">
        <f>T94+T211+T228+T250+T337+T340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89</v>
      </c>
      <c r="AT93" s="211" t="s">
        <v>81</v>
      </c>
      <c r="AU93" s="211" t="s">
        <v>82</v>
      </c>
      <c r="AY93" s="210" t="s">
        <v>142</v>
      </c>
      <c r="BK93" s="212">
        <f>BK94+BK211+BK228+BK250+BK337+BK340</f>
        <v>0</v>
      </c>
    </row>
    <row r="94" s="12" customFormat="1" ht="22.8" customHeight="1">
      <c r="A94" s="12"/>
      <c r="B94" s="199"/>
      <c r="C94" s="200"/>
      <c r="D94" s="201" t="s">
        <v>81</v>
      </c>
      <c r="E94" s="213" t="s">
        <v>89</v>
      </c>
      <c r="F94" s="213" t="s">
        <v>230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SUM(P95:P210)</f>
        <v>0</v>
      </c>
      <c r="Q94" s="207"/>
      <c r="R94" s="208">
        <f>SUM(R95:R210)</f>
        <v>598.52688742999999</v>
      </c>
      <c r="S94" s="207"/>
      <c r="T94" s="209">
        <f>SUM(T95:T210)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89</v>
      </c>
      <c r="AT94" s="211" t="s">
        <v>81</v>
      </c>
      <c r="AU94" s="211" t="s">
        <v>89</v>
      </c>
      <c r="AY94" s="210" t="s">
        <v>142</v>
      </c>
      <c r="BK94" s="212">
        <f>SUM(BK95:BK210)</f>
        <v>0</v>
      </c>
    </row>
    <row r="95" s="2" customFormat="1" ht="16.5" customHeight="1">
      <c r="A95" s="41"/>
      <c r="B95" s="42"/>
      <c r="C95" s="215" t="s">
        <v>89</v>
      </c>
      <c r="D95" s="215" t="s">
        <v>145</v>
      </c>
      <c r="E95" s="216" t="s">
        <v>269</v>
      </c>
      <c r="F95" s="217" t="s">
        <v>270</v>
      </c>
      <c r="G95" s="218" t="s">
        <v>271</v>
      </c>
      <c r="H95" s="219">
        <v>36.725999999999999</v>
      </c>
      <c r="I95" s="220"/>
      <c r="J95" s="221">
        <f>ROUND(I95*H95,2)</f>
        <v>0</v>
      </c>
      <c r="K95" s="217" t="s">
        <v>233</v>
      </c>
      <c r="L95" s="47"/>
      <c r="M95" s="222" t="s">
        <v>44</v>
      </c>
      <c r="N95" s="223" t="s">
        <v>53</v>
      </c>
      <c r="O95" s="87"/>
      <c r="P95" s="224">
        <f>O95*H95</f>
        <v>0</v>
      </c>
      <c r="Q95" s="224">
        <v>3.0000000000000001E-05</v>
      </c>
      <c r="R95" s="224">
        <f>Q95*H95</f>
        <v>0.0011017799999999999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161</v>
      </c>
      <c r="AT95" s="226" t="s">
        <v>145</v>
      </c>
      <c r="AU95" s="226" t="s">
        <v>21</v>
      </c>
      <c r="AY95" s="19" t="s">
        <v>142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89</v>
      </c>
      <c r="BK95" s="227">
        <f>ROUND(I95*H95,2)</f>
        <v>0</v>
      </c>
      <c r="BL95" s="19" t="s">
        <v>161</v>
      </c>
      <c r="BM95" s="226" t="s">
        <v>272</v>
      </c>
    </row>
    <row r="96" s="2" customFormat="1">
      <c r="A96" s="41"/>
      <c r="B96" s="42"/>
      <c r="C96" s="43"/>
      <c r="D96" s="250" t="s">
        <v>235</v>
      </c>
      <c r="E96" s="43"/>
      <c r="F96" s="251" t="s">
        <v>273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235</v>
      </c>
      <c r="AU96" s="19" t="s">
        <v>21</v>
      </c>
    </row>
    <row r="97" s="13" customFormat="1">
      <c r="A97" s="13"/>
      <c r="B97" s="233"/>
      <c r="C97" s="234"/>
      <c r="D97" s="228" t="s">
        <v>156</v>
      </c>
      <c r="E97" s="235" t="s">
        <v>44</v>
      </c>
      <c r="F97" s="236" t="s">
        <v>855</v>
      </c>
      <c r="G97" s="234"/>
      <c r="H97" s="237">
        <v>36.725999999999999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156</v>
      </c>
      <c r="AU97" s="243" t="s">
        <v>21</v>
      </c>
      <c r="AV97" s="13" t="s">
        <v>21</v>
      </c>
      <c r="AW97" s="13" t="s">
        <v>42</v>
      </c>
      <c r="AX97" s="13" t="s">
        <v>89</v>
      </c>
      <c r="AY97" s="243" t="s">
        <v>142</v>
      </c>
    </row>
    <row r="98" s="2" customFormat="1" ht="24.15" customHeight="1">
      <c r="A98" s="41"/>
      <c r="B98" s="42"/>
      <c r="C98" s="215" t="s">
        <v>21</v>
      </c>
      <c r="D98" s="215" t="s">
        <v>145</v>
      </c>
      <c r="E98" s="216" t="s">
        <v>275</v>
      </c>
      <c r="F98" s="217" t="s">
        <v>276</v>
      </c>
      <c r="G98" s="218" t="s">
        <v>277</v>
      </c>
      <c r="H98" s="219">
        <v>4.5910000000000002</v>
      </c>
      <c r="I98" s="220"/>
      <c r="J98" s="221">
        <f>ROUND(I98*H98,2)</f>
        <v>0</v>
      </c>
      <c r="K98" s="217" t="s">
        <v>233</v>
      </c>
      <c r="L98" s="47"/>
      <c r="M98" s="222" t="s">
        <v>44</v>
      </c>
      <c r="N98" s="223" t="s">
        <v>53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161</v>
      </c>
      <c r="AT98" s="226" t="s">
        <v>145</v>
      </c>
      <c r="AU98" s="226" t="s">
        <v>21</v>
      </c>
      <c r="AY98" s="19" t="s">
        <v>142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89</v>
      </c>
      <c r="BK98" s="227">
        <f>ROUND(I98*H98,2)</f>
        <v>0</v>
      </c>
      <c r="BL98" s="19" t="s">
        <v>161</v>
      </c>
      <c r="BM98" s="226" t="s">
        <v>278</v>
      </c>
    </row>
    <row r="99" s="2" customFormat="1">
      <c r="A99" s="41"/>
      <c r="B99" s="42"/>
      <c r="C99" s="43"/>
      <c r="D99" s="250" t="s">
        <v>235</v>
      </c>
      <c r="E99" s="43"/>
      <c r="F99" s="251" t="s">
        <v>279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235</v>
      </c>
      <c r="AU99" s="19" t="s">
        <v>21</v>
      </c>
    </row>
    <row r="100" s="13" customFormat="1">
      <c r="A100" s="13"/>
      <c r="B100" s="233"/>
      <c r="C100" s="234"/>
      <c r="D100" s="228" t="s">
        <v>156</v>
      </c>
      <c r="E100" s="235" t="s">
        <v>44</v>
      </c>
      <c r="F100" s="236" t="s">
        <v>856</v>
      </c>
      <c r="G100" s="234"/>
      <c r="H100" s="237">
        <v>4.5910000000000002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156</v>
      </c>
      <c r="AU100" s="243" t="s">
        <v>21</v>
      </c>
      <c r="AV100" s="13" t="s">
        <v>21</v>
      </c>
      <c r="AW100" s="13" t="s">
        <v>42</v>
      </c>
      <c r="AX100" s="13" t="s">
        <v>89</v>
      </c>
      <c r="AY100" s="243" t="s">
        <v>142</v>
      </c>
    </row>
    <row r="101" s="2" customFormat="1" ht="49.05" customHeight="1">
      <c r="A101" s="41"/>
      <c r="B101" s="42"/>
      <c r="C101" s="215" t="s">
        <v>157</v>
      </c>
      <c r="D101" s="215" t="s">
        <v>145</v>
      </c>
      <c r="E101" s="216" t="s">
        <v>281</v>
      </c>
      <c r="F101" s="217" t="s">
        <v>282</v>
      </c>
      <c r="G101" s="218" t="s">
        <v>265</v>
      </c>
      <c r="H101" s="219">
        <v>12</v>
      </c>
      <c r="I101" s="220"/>
      <c r="J101" s="221">
        <f>ROUND(I101*H101,2)</f>
        <v>0</v>
      </c>
      <c r="K101" s="217" t="s">
        <v>233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0.036900000000000002</v>
      </c>
      <c r="R101" s="224">
        <f>Q101*H101</f>
        <v>0.44280000000000003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161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161</v>
      </c>
      <c r="BM101" s="226" t="s">
        <v>283</v>
      </c>
    </row>
    <row r="102" s="2" customFormat="1">
      <c r="A102" s="41"/>
      <c r="B102" s="42"/>
      <c r="C102" s="43"/>
      <c r="D102" s="250" t="s">
        <v>235</v>
      </c>
      <c r="E102" s="43"/>
      <c r="F102" s="251" t="s">
        <v>284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235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857</v>
      </c>
      <c r="G103" s="234"/>
      <c r="H103" s="237">
        <v>12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49.05" customHeight="1">
      <c r="A104" s="41"/>
      <c r="B104" s="42"/>
      <c r="C104" s="215" t="s">
        <v>161</v>
      </c>
      <c r="D104" s="215" t="s">
        <v>145</v>
      </c>
      <c r="E104" s="216" t="s">
        <v>286</v>
      </c>
      <c r="F104" s="217" t="s">
        <v>287</v>
      </c>
      <c r="G104" s="218" t="s">
        <v>265</v>
      </c>
      <c r="H104" s="219">
        <v>3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0.01269</v>
      </c>
      <c r="R104" s="224">
        <f>Q104*H104</f>
        <v>0.03807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288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289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858</v>
      </c>
      <c r="G106" s="234"/>
      <c r="H106" s="237">
        <v>3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49.05" customHeight="1">
      <c r="A107" s="41"/>
      <c r="B107" s="42"/>
      <c r="C107" s="215" t="s">
        <v>141</v>
      </c>
      <c r="D107" s="215" t="s">
        <v>145</v>
      </c>
      <c r="E107" s="216" t="s">
        <v>292</v>
      </c>
      <c r="F107" s="217" t="s">
        <v>293</v>
      </c>
      <c r="G107" s="218" t="s">
        <v>265</v>
      </c>
      <c r="H107" s="219">
        <v>6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0.036900000000000002</v>
      </c>
      <c r="R107" s="224">
        <f>Q107*H107</f>
        <v>0.22140000000000001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294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295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13" customFormat="1">
      <c r="A109" s="13"/>
      <c r="B109" s="233"/>
      <c r="C109" s="234"/>
      <c r="D109" s="228" t="s">
        <v>156</v>
      </c>
      <c r="E109" s="235" t="s">
        <v>44</v>
      </c>
      <c r="F109" s="236" t="s">
        <v>859</v>
      </c>
      <c r="G109" s="234"/>
      <c r="H109" s="237">
        <v>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156</v>
      </c>
      <c r="AU109" s="243" t="s">
        <v>21</v>
      </c>
      <c r="AV109" s="13" t="s">
        <v>21</v>
      </c>
      <c r="AW109" s="13" t="s">
        <v>42</v>
      </c>
      <c r="AX109" s="13" t="s">
        <v>89</v>
      </c>
      <c r="AY109" s="243" t="s">
        <v>142</v>
      </c>
    </row>
    <row r="110" s="2" customFormat="1" ht="24.15" customHeight="1">
      <c r="A110" s="41"/>
      <c r="B110" s="42"/>
      <c r="C110" s="215" t="s">
        <v>169</v>
      </c>
      <c r="D110" s="215" t="s">
        <v>145</v>
      </c>
      <c r="E110" s="216" t="s">
        <v>304</v>
      </c>
      <c r="F110" s="217" t="s">
        <v>305</v>
      </c>
      <c r="G110" s="218" t="s">
        <v>203</v>
      </c>
      <c r="H110" s="219">
        <v>0.39300000000000002</v>
      </c>
      <c r="I110" s="220"/>
      <c r="J110" s="221">
        <f>ROUND(I110*H110,2)</f>
        <v>0</v>
      </c>
      <c r="K110" s="217" t="s">
        <v>233</v>
      </c>
      <c r="L110" s="47"/>
      <c r="M110" s="222" t="s">
        <v>44</v>
      </c>
      <c r="N110" s="223" t="s">
        <v>53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161</v>
      </c>
      <c r="AT110" s="226" t="s">
        <v>145</v>
      </c>
      <c r="AU110" s="226" t="s">
        <v>21</v>
      </c>
      <c r="AY110" s="19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161</v>
      </c>
      <c r="BM110" s="226" t="s">
        <v>306</v>
      </c>
    </row>
    <row r="111" s="2" customFormat="1">
      <c r="A111" s="41"/>
      <c r="B111" s="42"/>
      <c r="C111" s="43"/>
      <c r="D111" s="250" t="s">
        <v>235</v>
      </c>
      <c r="E111" s="43"/>
      <c r="F111" s="251" t="s">
        <v>307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235</v>
      </c>
      <c r="AU111" s="19" t="s">
        <v>21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860</v>
      </c>
      <c r="G112" s="234"/>
      <c r="H112" s="237">
        <v>0.39300000000000002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82</v>
      </c>
      <c r="AY112" s="243" t="s">
        <v>142</v>
      </c>
    </row>
    <row r="113" s="14" customFormat="1">
      <c r="A113" s="14"/>
      <c r="B113" s="252"/>
      <c r="C113" s="253"/>
      <c r="D113" s="228" t="s">
        <v>156</v>
      </c>
      <c r="E113" s="254" t="s">
        <v>44</v>
      </c>
      <c r="F113" s="255" t="s">
        <v>248</v>
      </c>
      <c r="G113" s="253"/>
      <c r="H113" s="256">
        <v>0.39300000000000002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2" t="s">
        <v>156</v>
      </c>
      <c r="AU113" s="262" t="s">
        <v>21</v>
      </c>
      <c r="AV113" s="14" t="s">
        <v>161</v>
      </c>
      <c r="AW113" s="14" t="s">
        <v>42</v>
      </c>
      <c r="AX113" s="14" t="s">
        <v>89</v>
      </c>
      <c r="AY113" s="262" t="s">
        <v>142</v>
      </c>
    </row>
    <row r="114" s="2" customFormat="1" ht="24.15" customHeight="1">
      <c r="A114" s="41"/>
      <c r="B114" s="42"/>
      <c r="C114" s="215" t="s">
        <v>174</v>
      </c>
      <c r="D114" s="215" t="s">
        <v>145</v>
      </c>
      <c r="E114" s="216" t="s">
        <v>309</v>
      </c>
      <c r="F114" s="217" t="s">
        <v>310</v>
      </c>
      <c r="G114" s="218" t="s">
        <v>203</v>
      </c>
      <c r="H114" s="219">
        <v>552.35500000000002</v>
      </c>
      <c r="I114" s="220"/>
      <c r="J114" s="221">
        <f>ROUND(I114*H114,2)</f>
        <v>0</v>
      </c>
      <c r="K114" s="217" t="s">
        <v>233</v>
      </c>
      <c r="L114" s="47"/>
      <c r="M114" s="222" t="s">
        <v>44</v>
      </c>
      <c r="N114" s="223" t="s">
        <v>53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161</v>
      </c>
      <c r="AT114" s="226" t="s">
        <v>145</v>
      </c>
      <c r="AU114" s="226" t="s">
        <v>21</v>
      </c>
      <c r="AY114" s="19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161</v>
      </c>
      <c r="BM114" s="226" t="s">
        <v>311</v>
      </c>
    </row>
    <row r="115" s="2" customFormat="1">
      <c r="A115" s="41"/>
      <c r="B115" s="42"/>
      <c r="C115" s="43"/>
      <c r="D115" s="250" t="s">
        <v>235</v>
      </c>
      <c r="E115" s="43"/>
      <c r="F115" s="251" t="s">
        <v>312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235</v>
      </c>
      <c r="AU115" s="19" t="s">
        <v>21</v>
      </c>
    </row>
    <row r="116" s="13" customFormat="1">
      <c r="A116" s="13"/>
      <c r="B116" s="233"/>
      <c r="C116" s="234"/>
      <c r="D116" s="228" t="s">
        <v>156</v>
      </c>
      <c r="E116" s="235" t="s">
        <v>44</v>
      </c>
      <c r="F116" s="236" t="s">
        <v>861</v>
      </c>
      <c r="G116" s="234"/>
      <c r="H116" s="237">
        <v>822.03999999999996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21</v>
      </c>
      <c r="AV116" s="13" t="s">
        <v>21</v>
      </c>
      <c r="AW116" s="13" t="s">
        <v>42</v>
      </c>
      <c r="AX116" s="13" t="s">
        <v>82</v>
      </c>
      <c r="AY116" s="243" t="s">
        <v>142</v>
      </c>
    </row>
    <row r="117" s="13" customFormat="1">
      <c r="A117" s="13"/>
      <c r="B117" s="233"/>
      <c r="C117" s="234"/>
      <c r="D117" s="228" t="s">
        <v>156</v>
      </c>
      <c r="E117" s="235" t="s">
        <v>44</v>
      </c>
      <c r="F117" s="236" t="s">
        <v>862</v>
      </c>
      <c r="G117" s="234"/>
      <c r="H117" s="237">
        <v>-131.596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156</v>
      </c>
      <c r="AU117" s="243" t="s">
        <v>21</v>
      </c>
      <c r="AV117" s="13" t="s">
        <v>21</v>
      </c>
      <c r="AW117" s="13" t="s">
        <v>42</v>
      </c>
      <c r="AX117" s="13" t="s">
        <v>82</v>
      </c>
      <c r="AY117" s="243" t="s">
        <v>142</v>
      </c>
    </row>
    <row r="118" s="15" customFormat="1">
      <c r="A118" s="15"/>
      <c r="B118" s="263"/>
      <c r="C118" s="264"/>
      <c r="D118" s="228" t="s">
        <v>156</v>
      </c>
      <c r="E118" s="265" t="s">
        <v>59</v>
      </c>
      <c r="F118" s="266" t="s">
        <v>318</v>
      </c>
      <c r="G118" s="264"/>
      <c r="H118" s="267">
        <v>690.44399999999996</v>
      </c>
      <c r="I118" s="268"/>
      <c r="J118" s="264"/>
      <c r="K118" s="264"/>
      <c r="L118" s="269"/>
      <c r="M118" s="270"/>
      <c r="N118" s="271"/>
      <c r="O118" s="271"/>
      <c r="P118" s="271"/>
      <c r="Q118" s="271"/>
      <c r="R118" s="271"/>
      <c r="S118" s="271"/>
      <c r="T118" s="27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3" t="s">
        <v>156</v>
      </c>
      <c r="AU118" s="273" t="s">
        <v>21</v>
      </c>
      <c r="AV118" s="15" t="s">
        <v>157</v>
      </c>
      <c r="AW118" s="15" t="s">
        <v>42</v>
      </c>
      <c r="AX118" s="15" t="s">
        <v>82</v>
      </c>
      <c r="AY118" s="273" t="s">
        <v>142</v>
      </c>
    </row>
    <row r="119" s="13" customFormat="1">
      <c r="A119" s="13"/>
      <c r="B119" s="233"/>
      <c r="C119" s="234"/>
      <c r="D119" s="228" t="s">
        <v>156</v>
      </c>
      <c r="E119" s="235" t="s">
        <v>44</v>
      </c>
      <c r="F119" s="236" t="s">
        <v>319</v>
      </c>
      <c r="G119" s="234"/>
      <c r="H119" s="237">
        <v>552.35500000000002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156</v>
      </c>
      <c r="AU119" s="243" t="s">
        <v>21</v>
      </c>
      <c r="AV119" s="13" t="s">
        <v>21</v>
      </c>
      <c r="AW119" s="13" t="s">
        <v>42</v>
      </c>
      <c r="AX119" s="13" t="s">
        <v>89</v>
      </c>
      <c r="AY119" s="243" t="s">
        <v>142</v>
      </c>
    </row>
    <row r="120" s="2" customFormat="1" ht="33" customHeight="1">
      <c r="A120" s="41"/>
      <c r="B120" s="42"/>
      <c r="C120" s="215" t="s">
        <v>178</v>
      </c>
      <c r="D120" s="215" t="s">
        <v>145</v>
      </c>
      <c r="E120" s="216" t="s">
        <v>321</v>
      </c>
      <c r="F120" s="217" t="s">
        <v>322</v>
      </c>
      <c r="G120" s="218" t="s">
        <v>203</v>
      </c>
      <c r="H120" s="219">
        <v>69.043999999999997</v>
      </c>
      <c r="I120" s="220"/>
      <c r="J120" s="221">
        <f>ROUND(I120*H120,2)</f>
        <v>0</v>
      </c>
      <c r="K120" s="217" t="s">
        <v>233</v>
      </c>
      <c r="L120" s="47"/>
      <c r="M120" s="222" t="s">
        <v>44</v>
      </c>
      <c r="N120" s="223" t="s">
        <v>53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161</v>
      </c>
      <c r="AT120" s="226" t="s">
        <v>145</v>
      </c>
      <c r="AU120" s="226" t="s">
        <v>21</v>
      </c>
      <c r="AY120" s="19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161</v>
      </c>
      <c r="BM120" s="226" t="s">
        <v>323</v>
      </c>
    </row>
    <row r="121" s="2" customFormat="1">
      <c r="A121" s="41"/>
      <c r="B121" s="42"/>
      <c r="C121" s="43"/>
      <c r="D121" s="250" t="s">
        <v>235</v>
      </c>
      <c r="E121" s="43"/>
      <c r="F121" s="251" t="s">
        <v>324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235</v>
      </c>
      <c r="AU121" s="19" t="s">
        <v>21</v>
      </c>
    </row>
    <row r="122" s="13" customFormat="1">
      <c r="A122" s="13"/>
      <c r="B122" s="233"/>
      <c r="C122" s="234"/>
      <c r="D122" s="228" t="s">
        <v>156</v>
      </c>
      <c r="E122" s="235" t="s">
        <v>44</v>
      </c>
      <c r="F122" s="236" t="s">
        <v>325</v>
      </c>
      <c r="G122" s="234"/>
      <c r="H122" s="237">
        <v>69.043999999999997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156</v>
      </c>
      <c r="AU122" s="243" t="s">
        <v>21</v>
      </c>
      <c r="AV122" s="13" t="s">
        <v>21</v>
      </c>
      <c r="AW122" s="13" t="s">
        <v>42</v>
      </c>
      <c r="AX122" s="13" t="s">
        <v>89</v>
      </c>
      <c r="AY122" s="243" t="s">
        <v>142</v>
      </c>
    </row>
    <row r="123" s="2" customFormat="1" ht="33" customHeight="1">
      <c r="A123" s="41"/>
      <c r="B123" s="42"/>
      <c r="C123" s="215" t="s">
        <v>182</v>
      </c>
      <c r="D123" s="215" t="s">
        <v>145</v>
      </c>
      <c r="E123" s="216" t="s">
        <v>327</v>
      </c>
      <c r="F123" s="217" t="s">
        <v>328</v>
      </c>
      <c r="G123" s="218" t="s">
        <v>203</v>
      </c>
      <c r="H123" s="219">
        <v>34.521999999999998</v>
      </c>
      <c r="I123" s="220"/>
      <c r="J123" s="221">
        <f>ROUND(I123*H123,2)</f>
        <v>0</v>
      </c>
      <c r="K123" s="217" t="s">
        <v>233</v>
      </c>
      <c r="L123" s="47"/>
      <c r="M123" s="222" t="s">
        <v>44</v>
      </c>
      <c r="N123" s="223" t="s">
        <v>53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161</v>
      </c>
      <c r="AT123" s="226" t="s">
        <v>145</v>
      </c>
      <c r="AU123" s="226" t="s">
        <v>21</v>
      </c>
      <c r="AY123" s="19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161</v>
      </c>
      <c r="BM123" s="226" t="s">
        <v>329</v>
      </c>
    </row>
    <row r="124" s="2" customFormat="1">
      <c r="A124" s="41"/>
      <c r="B124" s="42"/>
      <c r="C124" s="43"/>
      <c r="D124" s="250" t="s">
        <v>235</v>
      </c>
      <c r="E124" s="43"/>
      <c r="F124" s="251" t="s">
        <v>330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235</v>
      </c>
      <c r="AU124" s="19" t="s">
        <v>21</v>
      </c>
    </row>
    <row r="125" s="13" customFormat="1">
      <c r="A125" s="13"/>
      <c r="B125" s="233"/>
      <c r="C125" s="234"/>
      <c r="D125" s="228" t="s">
        <v>156</v>
      </c>
      <c r="E125" s="235" t="s">
        <v>44</v>
      </c>
      <c r="F125" s="236" t="s">
        <v>331</v>
      </c>
      <c r="G125" s="234"/>
      <c r="H125" s="237">
        <v>34.521999999999998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156</v>
      </c>
      <c r="AU125" s="243" t="s">
        <v>21</v>
      </c>
      <c r="AV125" s="13" t="s">
        <v>21</v>
      </c>
      <c r="AW125" s="13" t="s">
        <v>42</v>
      </c>
      <c r="AX125" s="13" t="s">
        <v>89</v>
      </c>
      <c r="AY125" s="243" t="s">
        <v>142</v>
      </c>
    </row>
    <row r="126" s="2" customFormat="1" ht="33" customHeight="1">
      <c r="A126" s="41"/>
      <c r="B126" s="42"/>
      <c r="C126" s="215" t="s">
        <v>188</v>
      </c>
      <c r="D126" s="215" t="s">
        <v>145</v>
      </c>
      <c r="E126" s="216" t="s">
        <v>333</v>
      </c>
      <c r="F126" s="217" t="s">
        <v>334</v>
      </c>
      <c r="G126" s="218" t="s">
        <v>203</v>
      </c>
      <c r="H126" s="219">
        <v>34.521999999999998</v>
      </c>
      <c r="I126" s="220"/>
      <c r="J126" s="221">
        <f>ROUND(I126*H126,2)</f>
        <v>0</v>
      </c>
      <c r="K126" s="217" t="s">
        <v>233</v>
      </c>
      <c r="L126" s="47"/>
      <c r="M126" s="222" t="s">
        <v>44</v>
      </c>
      <c r="N126" s="223" t="s">
        <v>53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161</v>
      </c>
      <c r="AT126" s="226" t="s">
        <v>145</v>
      </c>
      <c r="AU126" s="226" t="s">
        <v>21</v>
      </c>
      <c r="AY126" s="19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161</v>
      </c>
      <c r="BM126" s="226" t="s">
        <v>335</v>
      </c>
    </row>
    <row r="127" s="2" customFormat="1">
      <c r="A127" s="41"/>
      <c r="B127" s="42"/>
      <c r="C127" s="43"/>
      <c r="D127" s="250" t="s">
        <v>235</v>
      </c>
      <c r="E127" s="43"/>
      <c r="F127" s="251" t="s">
        <v>336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235</v>
      </c>
      <c r="AU127" s="19" t="s">
        <v>21</v>
      </c>
    </row>
    <row r="128" s="13" customFormat="1">
      <c r="A128" s="13"/>
      <c r="B128" s="233"/>
      <c r="C128" s="234"/>
      <c r="D128" s="228" t="s">
        <v>156</v>
      </c>
      <c r="E128" s="235" t="s">
        <v>44</v>
      </c>
      <c r="F128" s="236" t="s">
        <v>337</v>
      </c>
      <c r="G128" s="234"/>
      <c r="H128" s="237">
        <v>34.521999999999998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156</v>
      </c>
      <c r="AU128" s="243" t="s">
        <v>21</v>
      </c>
      <c r="AV128" s="13" t="s">
        <v>21</v>
      </c>
      <c r="AW128" s="13" t="s">
        <v>42</v>
      </c>
      <c r="AX128" s="13" t="s">
        <v>89</v>
      </c>
      <c r="AY128" s="243" t="s">
        <v>142</v>
      </c>
    </row>
    <row r="129" s="2" customFormat="1" ht="24.15" customHeight="1">
      <c r="A129" s="41"/>
      <c r="B129" s="42"/>
      <c r="C129" s="215" t="s">
        <v>193</v>
      </c>
      <c r="D129" s="215" t="s">
        <v>145</v>
      </c>
      <c r="E129" s="216" t="s">
        <v>339</v>
      </c>
      <c r="F129" s="217" t="s">
        <v>340</v>
      </c>
      <c r="G129" s="218" t="s">
        <v>203</v>
      </c>
      <c r="H129" s="219">
        <v>31.5</v>
      </c>
      <c r="I129" s="220"/>
      <c r="J129" s="221">
        <f>ROUND(I129*H129,2)</f>
        <v>0</v>
      </c>
      <c r="K129" s="217" t="s">
        <v>233</v>
      </c>
      <c r="L129" s="47"/>
      <c r="M129" s="222" t="s">
        <v>44</v>
      </c>
      <c r="N129" s="223" t="s">
        <v>53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161</v>
      </c>
      <c r="AT129" s="226" t="s">
        <v>145</v>
      </c>
      <c r="AU129" s="226" t="s">
        <v>21</v>
      </c>
      <c r="AY129" s="19" t="s">
        <v>142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89</v>
      </c>
      <c r="BK129" s="227">
        <f>ROUND(I129*H129,2)</f>
        <v>0</v>
      </c>
      <c r="BL129" s="19" t="s">
        <v>161</v>
      </c>
      <c r="BM129" s="226" t="s">
        <v>341</v>
      </c>
    </row>
    <row r="130" s="2" customFormat="1">
      <c r="A130" s="41"/>
      <c r="B130" s="42"/>
      <c r="C130" s="43"/>
      <c r="D130" s="250" t="s">
        <v>235</v>
      </c>
      <c r="E130" s="43"/>
      <c r="F130" s="251" t="s">
        <v>342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235</v>
      </c>
      <c r="AU130" s="19" t="s">
        <v>21</v>
      </c>
    </row>
    <row r="131" s="13" customFormat="1">
      <c r="A131" s="13"/>
      <c r="B131" s="233"/>
      <c r="C131" s="234"/>
      <c r="D131" s="228" t="s">
        <v>156</v>
      </c>
      <c r="E131" s="235" t="s">
        <v>44</v>
      </c>
      <c r="F131" s="236" t="s">
        <v>863</v>
      </c>
      <c r="G131" s="234"/>
      <c r="H131" s="237">
        <v>31.5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156</v>
      </c>
      <c r="AU131" s="243" t="s">
        <v>21</v>
      </c>
      <c r="AV131" s="13" t="s">
        <v>21</v>
      </c>
      <c r="AW131" s="13" t="s">
        <v>42</v>
      </c>
      <c r="AX131" s="13" t="s">
        <v>89</v>
      </c>
      <c r="AY131" s="243" t="s">
        <v>142</v>
      </c>
    </row>
    <row r="132" s="2" customFormat="1" ht="24.15" customHeight="1">
      <c r="A132" s="41"/>
      <c r="B132" s="42"/>
      <c r="C132" s="215" t="s">
        <v>291</v>
      </c>
      <c r="D132" s="215" t="s">
        <v>145</v>
      </c>
      <c r="E132" s="216" t="s">
        <v>369</v>
      </c>
      <c r="F132" s="217" t="s">
        <v>370</v>
      </c>
      <c r="G132" s="218" t="s">
        <v>199</v>
      </c>
      <c r="H132" s="219">
        <v>1069.6099999999999</v>
      </c>
      <c r="I132" s="220"/>
      <c r="J132" s="221">
        <f>ROUND(I132*H132,2)</f>
        <v>0</v>
      </c>
      <c r="K132" s="217" t="s">
        <v>233</v>
      </c>
      <c r="L132" s="47"/>
      <c r="M132" s="222" t="s">
        <v>44</v>
      </c>
      <c r="N132" s="223" t="s">
        <v>53</v>
      </c>
      <c r="O132" s="87"/>
      <c r="P132" s="224">
        <f>O132*H132</f>
        <v>0</v>
      </c>
      <c r="Q132" s="224">
        <v>0.00084999999999999995</v>
      </c>
      <c r="R132" s="224">
        <f>Q132*H132</f>
        <v>0.90916849999999982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161</v>
      </c>
      <c r="AT132" s="226" t="s">
        <v>145</v>
      </c>
      <c r="AU132" s="226" t="s">
        <v>21</v>
      </c>
      <c r="AY132" s="19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89</v>
      </c>
      <c r="BK132" s="227">
        <f>ROUND(I132*H132,2)</f>
        <v>0</v>
      </c>
      <c r="BL132" s="19" t="s">
        <v>161</v>
      </c>
      <c r="BM132" s="226" t="s">
        <v>371</v>
      </c>
    </row>
    <row r="133" s="2" customFormat="1">
      <c r="A133" s="41"/>
      <c r="B133" s="42"/>
      <c r="C133" s="43"/>
      <c r="D133" s="250" t="s">
        <v>235</v>
      </c>
      <c r="E133" s="43"/>
      <c r="F133" s="251" t="s">
        <v>372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235</v>
      </c>
      <c r="AU133" s="19" t="s">
        <v>21</v>
      </c>
    </row>
    <row r="134" s="13" customFormat="1">
      <c r="A134" s="13"/>
      <c r="B134" s="233"/>
      <c r="C134" s="234"/>
      <c r="D134" s="228" t="s">
        <v>156</v>
      </c>
      <c r="E134" s="235" t="s">
        <v>44</v>
      </c>
      <c r="F134" s="236" t="s">
        <v>864</v>
      </c>
      <c r="G134" s="234"/>
      <c r="H134" s="237">
        <v>1069.6099999999999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156</v>
      </c>
      <c r="AU134" s="243" t="s">
        <v>21</v>
      </c>
      <c r="AV134" s="13" t="s">
        <v>21</v>
      </c>
      <c r="AW134" s="13" t="s">
        <v>42</v>
      </c>
      <c r="AX134" s="13" t="s">
        <v>89</v>
      </c>
      <c r="AY134" s="243" t="s">
        <v>142</v>
      </c>
    </row>
    <row r="135" s="2" customFormat="1" ht="24.15" customHeight="1">
      <c r="A135" s="41"/>
      <c r="B135" s="42"/>
      <c r="C135" s="215" t="s">
        <v>297</v>
      </c>
      <c r="D135" s="215" t="s">
        <v>145</v>
      </c>
      <c r="E135" s="216" t="s">
        <v>380</v>
      </c>
      <c r="F135" s="217" t="s">
        <v>381</v>
      </c>
      <c r="G135" s="218" t="s">
        <v>199</v>
      </c>
      <c r="H135" s="219">
        <v>1069.6099999999999</v>
      </c>
      <c r="I135" s="220"/>
      <c r="J135" s="221">
        <f>ROUND(I135*H135,2)</f>
        <v>0</v>
      </c>
      <c r="K135" s="217" t="s">
        <v>233</v>
      </c>
      <c r="L135" s="47"/>
      <c r="M135" s="222" t="s">
        <v>44</v>
      </c>
      <c r="N135" s="223" t="s">
        <v>53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161</v>
      </c>
      <c r="AT135" s="226" t="s">
        <v>145</v>
      </c>
      <c r="AU135" s="226" t="s">
        <v>21</v>
      </c>
      <c r="AY135" s="19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89</v>
      </c>
      <c r="BK135" s="227">
        <f>ROUND(I135*H135,2)</f>
        <v>0</v>
      </c>
      <c r="BL135" s="19" t="s">
        <v>161</v>
      </c>
      <c r="BM135" s="226" t="s">
        <v>382</v>
      </c>
    </row>
    <row r="136" s="2" customFormat="1">
      <c r="A136" s="41"/>
      <c r="B136" s="42"/>
      <c r="C136" s="43"/>
      <c r="D136" s="250" t="s">
        <v>235</v>
      </c>
      <c r="E136" s="43"/>
      <c r="F136" s="251" t="s">
        <v>383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235</v>
      </c>
      <c r="AU136" s="19" t="s">
        <v>21</v>
      </c>
    </row>
    <row r="137" s="13" customFormat="1">
      <c r="A137" s="13"/>
      <c r="B137" s="233"/>
      <c r="C137" s="234"/>
      <c r="D137" s="228" t="s">
        <v>156</v>
      </c>
      <c r="E137" s="235" t="s">
        <v>44</v>
      </c>
      <c r="F137" s="236" t="s">
        <v>864</v>
      </c>
      <c r="G137" s="234"/>
      <c r="H137" s="237">
        <v>1069.6099999999999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156</v>
      </c>
      <c r="AU137" s="243" t="s">
        <v>21</v>
      </c>
      <c r="AV137" s="13" t="s">
        <v>21</v>
      </c>
      <c r="AW137" s="13" t="s">
        <v>42</v>
      </c>
      <c r="AX137" s="13" t="s">
        <v>89</v>
      </c>
      <c r="AY137" s="243" t="s">
        <v>142</v>
      </c>
    </row>
    <row r="138" s="2" customFormat="1" ht="16.5" customHeight="1">
      <c r="A138" s="41"/>
      <c r="B138" s="42"/>
      <c r="C138" s="215" t="s">
        <v>303</v>
      </c>
      <c r="D138" s="215" t="s">
        <v>145</v>
      </c>
      <c r="E138" s="216" t="s">
        <v>865</v>
      </c>
      <c r="F138" s="217" t="s">
        <v>866</v>
      </c>
      <c r="G138" s="218" t="s">
        <v>467</v>
      </c>
      <c r="H138" s="219">
        <v>35</v>
      </c>
      <c r="I138" s="220"/>
      <c r="J138" s="221">
        <f>ROUND(I138*H138,2)</f>
        <v>0</v>
      </c>
      <c r="K138" s="217" t="s">
        <v>233</v>
      </c>
      <c r="L138" s="47"/>
      <c r="M138" s="222" t="s">
        <v>44</v>
      </c>
      <c r="N138" s="223" t="s">
        <v>53</v>
      </c>
      <c r="O138" s="87"/>
      <c r="P138" s="224">
        <f>O138*H138</f>
        <v>0</v>
      </c>
      <c r="Q138" s="224">
        <v>0.00020000000000000001</v>
      </c>
      <c r="R138" s="224">
        <f>Q138*H138</f>
        <v>0.0070000000000000001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161</v>
      </c>
      <c r="AT138" s="226" t="s">
        <v>145</v>
      </c>
      <c r="AU138" s="226" t="s">
        <v>21</v>
      </c>
      <c r="AY138" s="19" t="s">
        <v>142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89</v>
      </c>
      <c r="BK138" s="227">
        <f>ROUND(I138*H138,2)</f>
        <v>0</v>
      </c>
      <c r="BL138" s="19" t="s">
        <v>161</v>
      </c>
      <c r="BM138" s="226" t="s">
        <v>867</v>
      </c>
    </row>
    <row r="139" s="2" customFormat="1">
      <c r="A139" s="41"/>
      <c r="B139" s="42"/>
      <c r="C139" s="43"/>
      <c r="D139" s="250" t="s">
        <v>235</v>
      </c>
      <c r="E139" s="43"/>
      <c r="F139" s="251" t="s">
        <v>868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235</v>
      </c>
      <c r="AU139" s="19" t="s">
        <v>21</v>
      </c>
    </row>
    <row r="140" s="13" customFormat="1">
      <c r="A140" s="13"/>
      <c r="B140" s="233"/>
      <c r="C140" s="234"/>
      <c r="D140" s="228" t="s">
        <v>156</v>
      </c>
      <c r="E140" s="235" t="s">
        <v>44</v>
      </c>
      <c r="F140" s="236" t="s">
        <v>869</v>
      </c>
      <c r="G140" s="234"/>
      <c r="H140" s="237">
        <v>35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156</v>
      </c>
      <c r="AU140" s="243" t="s">
        <v>21</v>
      </c>
      <c r="AV140" s="13" t="s">
        <v>21</v>
      </c>
      <c r="AW140" s="13" t="s">
        <v>42</v>
      </c>
      <c r="AX140" s="13" t="s">
        <v>89</v>
      </c>
      <c r="AY140" s="243" t="s">
        <v>142</v>
      </c>
    </row>
    <row r="141" s="2" customFormat="1" ht="16.5" customHeight="1">
      <c r="A141" s="41"/>
      <c r="B141" s="42"/>
      <c r="C141" s="215" t="s">
        <v>8</v>
      </c>
      <c r="D141" s="215" t="s">
        <v>145</v>
      </c>
      <c r="E141" s="216" t="s">
        <v>870</v>
      </c>
      <c r="F141" s="217" t="s">
        <v>871</v>
      </c>
      <c r="G141" s="218" t="s">
        <v>467</v>
      </c>
      <c r="H141" s="219">
        <v>35</v>
      </c>
      <c r="I141" s="220"/>
      <c r="J141" s="221">
        <f>ROUND(I141*H141,2)</f>
        <v>0</v>
      </c>
      <c r="K141" s="217" t="s">
        <v>233</v>
      </c>
      <c r="L141" s="47"/>
      <c r="M141" s="222" t="s">
        <v>44</v>
      </c>
      <c r="N141" s="223" t="s">
        <v>53</v>
      </c>
      <c r="O141" s="87"/>
      <c r="P141" s="224">
        <f>O141*H141</f>
        <v>0</v>
      </c>
      <c r="Q141" s="224">
        <v>0.00020000000000000001</v>
      </c>
      <c r="R141" s="224">
        <f>Q141*H141</f>
        <v>0.0070000000000000001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161</v>
      </c>
      <c r="AT141" s="226" t="s">
        <v>145</v>
      </c>
      <c r="AU141" s="226" t="s">
        <v>21</v>
      </c>
      <c r="AY141" s="19" t="s">
        <v>142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89</v>
      </c>
      <c r="BK141" s="227">
        <f>ROUND(I141*H141,2)</f>
        <v>0</v>
      </c>
      <c r="BL141" s="19" t="s">
        <v>161</v>
      </c>
      <c r="BM141" s="226" t="s">
        <v>872</v>
      </c>
    </row>
    <row r="142" s="2" customFormat="1">
      <c r="A142" s="41"/>
      <c r="B142" s="42"/>
      <c r="C142" s="43"/>
      <c r="D142" s="250" t="s">
        <v>235</v>
      </c>
      <c r="E142" s="43"/>
      <c r="F142" s="251" t="s">
        <v>873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235</v>
      </c>
      <c r="AU142" s="19" t="s">
        <v>21</v>
      </c>
    </row>
    <row r="143" s="13" customFormat="1">
      <c r="A143" s="13"/>
      <c r="B143" s="233"/>
      <c r="C143" s="234"/>
      <c r="D143" s="228" t="s">
        <v>156</v>
      </c>
      <c r="E143" s="235" t="s">
        <v>44</v>
      </c>
      <c r="F143" s="236" t="s">
        <v>869</v>
      </c>
      <c r="G143" s="234"/>
      <c r="H143" s="237">
        <v>35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156</v>
      </c>
      <c r="AU143" s="243" t="s">
        <v>21</v>
      </c>
      <c r="AV143" s="13" t="s">
        <v>21</v>
      </c>
      <c r="AW143" s="13" t="s">
        <v>42</v>
      </c>
      <c r="AX143" s="13" t="s">
        <v>89</v>
      </c>
      <c r="AY143" s="243" t="s">
        <v>142</v>
      </c>
    </row>
    <row r="144" s="2" customFormat="1" ht="24.15" customHeight="1">
      <c r="A144" s="41"/>
      <c r="B144" s="42"/>
      <c r="C144" s="215" t="s">
        <v>320</v>
      </c>
      <c r="D144" s="215" t="s">
        <v>145</v>
      </c>
      <c r="E144" s="216" t="s">
        <v>874</v>
      </c>
      <c r="F144" s="217" t="s">
        <v>875</v>
      </c>
      <c r="G144" s="218" t="s">
        <v>199</v>
      </c>
      <c r="H144" s="219">
        <v>63</v>
      </c>
      <c r="I144" s="220"/>
      <c r="J144" s="221">
        <f>ROUND(I144*H144,2)</f>
        <v>0</v>
      </c>
      <c r="K144" s="217" t="s">
        <v>233</v>
      </c>
      <c r="L144" s="47"/>
      <c r="M144" s="222" t="s">
        <v>44</v>
      </c>
      <c r="N144" s="223" t="s">
        <v>53</v>
      </c>
      <c r="O144" s="87"/>
      <c r="P144" s="224">
        <f>O144*H144</f>
        <v>0</v>
      </c>
      <c r="Q144" s="224">
        <v>0.00014999999999999999</v>
      </c>
      <c r="R144" s="224">
        <f>Q144*H144</f>
        <v>0.0094499999999999983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161</v>
      </c>
      <c r="AT144" s="226" t="s">
        <v>145</v>
      </c>
      <c r="AU144" s="226" t="s">
        <v>21</v>
      </c>
      <c r="AY144" s="19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89</v>
      </c>
      <c r="BK144" s="227">
        <f>ROUND(I144*H144,2)</f>
        <v>0</v>
      </c>
      <c r="BL144" s="19" t="s">
        <v>161</v>
      </c>
      <c r="BM144" s="226" t="s">
        <v>876</v>
      </c>
    </row>
    <row r="145" s="2" customFormat="1">
      <c r="A145" s="41"/>
      <c r="B145" s="42"/>
      <c r="C145" s="43"/>
      <c r="D145" s="250" t="s">
        <v>235</v>
      </c>
      <c r="E145" s="43"/>
      <c r="F145" s="251" t="s">
        <v>877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235</v>
      </c>
      <c r="AU145" s="19" t="s">
        <v>21</v>
      </c>
    </row>
    <row r="146" s="13" customFormat="1">
      <c r="A146" s="13"/>
      <c r="B146" s="233"/>
      <c r="C146" s="234"/>
      <c r="D146" s="228" t="s">
        <v>156</v>
      </c>
      <c r="E146" s="235" t="s">
        <v>44</v>
      </c>
      <c r="F146" s="236" t="s">
        <v>878</v>
      </c>
      <c r="G146" s="234"/>
      <c r="H146" s="237">
        <v>63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21</v>
      </c>
      <c r="AV146" s="13" t="s">
        <v>21</v>
      </c>
      <c r="AW146" s="13" t="s">
        <v>42</v>
      </c>
      <c r="AX146" s="13" t="s">
        <v>89</v>
      </c>
      <c r="AY146" s="243" t="s">
        <v>142</v>
      </c>
    </row>
    <row r="147" s="2" customFormat="1" ht="24.15" customHeight="1">
      <c r="A147" s="41"/>
      <c r="B147" s="42"/>
      <c r="C147" s="215" t="s">
        <v>326</v>
      </c>
      <c r="D147" s="215" t="s">
        <v>145</v>
      </c>
      <c r="E147" s="216" t="s">
        <v>879</v>
      </c>
      <c r="F147" s="217" t="s">
        <v>880</v>
      </c>
      <c r="G147" s="218" t="s">
        <v>199</v>
      </c>
      <c r="H147" s="219">
        <v>63</v>
      </c>
      <c r="I147" s="220"/>
      <c r="J147" s="221">
        <f>ROUND(I147*H147,2)</f>
        <v>0</v>
      </c>
      <c r="K147" s="217" t="s">
        <v>233</v>
      </c>
      <c r="L147" s="47"/>
      <c r="M147" s="222" t="s">
        <v>44</v>
      </c>
      <c r="N147" s="223" t="s">
        <v>53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161</v>
      </c>
      <c r="AT147" s="226" t="s">
        <v>145</v>
      </c>
      <c r="AU147" s="226" t="s">
        <v>21</v>
      </c>
      <c r="AY147" s="19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161</v>
      </c>
      <c r="BM147" s="226" t="s">
        <v>881</v>
      </c>
    </row>
    <row r="148" s="2" customFormat="1">
      <c r="A148" s="41"/>
      <c r="B148" s="42"/>
      <c r="C148" s="43"/>
      <c r="D148" s="250" t="s">
        <v>235</v>
      </c>
      <c r="E148" s="43"/>
      <c r="F148" s="251" t="s">
        <v>882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235</v>
      </c>
      <c r="AU148" s="19" t="s">
        <v>21</v>
      </c>
    </row>
    <row r="149" s="13" customFormat="1">
      <c r="A149" s="13"/>
      <c r="B149" s="233"/>
      <c r="C149" s="234"/>
      <c r="D149" s="228" t="s">
        <v>156</v>
      </c>
      <c r="E149" s="235" t="s">
        <v>44</v>
      </c>
      <c r="F149" s="236" t="s">
        <v>883</v>
      </c>
      <c r="G149" s="234"/>
      <c r="H149" s="237">
        <v>63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89</v>
      </c>
      <c r="AY149" s="243" t="s">
        <v>142</v>
      </c>
    </row>
    <row r="150" s="2" customFormat="1" ht="16.5" customHeight="1">
      <c r="A150" s="41"/>
      <c r="B150" s="42"/>
      <c r="C150" s="274" t="s">
        <v>332</v>
      </c>
      <c r="D150" s="274" t="s">
        <v>349</v>
      </c>
      <c r="E150" s="275" t="s">
        <v>884</v>
      </c>
      <c r="F150" s="276" t="s">
        <v>885</v>
      </c>
      <c r="G150" s="277" t="s">
        <v>405</v>
      </c>
      <c r="H150" s="278">
        <v>9.7970000000000006</v>
      </c>
      <c r="I150" s="279"/>
      <c r="J150" s="280">
        <f>ROUND(I150*H150,2)</f>
        <v>0</v>
      </c>
      <c r="K150" s="276" t="s">
        <v>44</v>
      </c>
      <c r="L150" s="281"/>
      <c r="M150" s="282" t="s">
        <v>44</v>
      </c>
      <c r="N150" s="283" t="s">
        <v>53</v>
      </c>
      <c r="O150" s="87"/>
      <c r="P150" s="224">
        <f>O150*H150</f>
        <v>0</v>
      </c>
      <c r="Q150" s="224">
        <v>1</v>
      </c>
      <c r="R150" s="224">
        <f>Q150*H150</f>
        <v>9.7970000000000006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178</v>
      </c>
      <c r="AT150" s="226" t="s">
        <v>349</v>
      </c>
      <c r="AU150" s="226" t="s">
        <v>21</v>
      </c>
      <c r="AY150" s="19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161</v>
      </c>
      <c r="BM150" s="226" t="s">
        <v>886</v>
      </c>
    </row>
    <row r="151" s="2" customFormat="1">
      <c r="A151" s="41"/>
      <c r="B151" s="42"/>
      <c r="C151" s="43"/>
      <c r="D151" s="228" t="s">
        <v>151</v>
      </c>
      <c r="E151" s="43"/>
      <c r="F151" s="229" t="s">
        <v>887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151</v>
      </c>
      <c r="AU151" s="19" t="s">
        <v>21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888</v>
      </c>
      <c r="G152" s="234"/>
      <c r="H152" s="237">
        <v>9.7970000000000006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89</v>
      </c>
      <c r="AY152" s="243" t="s">
        <v>142</v>
      </c>
    </row>
    <row r="153" s="2" customFormat="1" ht="24.15" customHeight="1">
      <c r="A153" s="41"/>
      <c r="B153" s="42"/>
      <c r="C153" s="215" t="s">
        <v>338</v>
      </c>
      <c r="D153" s="215" t="s">
        <v>145</v>
      </c>
      <c r="E153" s="216" t="s">
        <v>889</v>
      </c>
      <c r="F153" s="217" t="s">
        <v>890</v>
      </c>
      <c r="G153" s="218" t="s">
        <v>199</v>
      </c>
      <c r="H153" s="219">
        <v>63</v>
      </c>
      <c r="I153" s="220"/>
      <c r="J153" s="221">
        <f>ROUND(I153*H153,2)</f>
        <v>0</v>
      </c>
      <c r="K153" s="217" t="s">
        <v>233</v>
      </c>
      <c r="L153" s="47"/>
      <c r="M153" s="222" t="s">
        <v>44</v>
      </c>
      <c r="N153" s="223" t="s">
        <v>53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161</v>
      </c>
      <c r="AT153" s="226" t="s">
        <v>145</v>
      </c>
      <c r="AU153" s="226" t="s">
        <v>21</v>
      </c>
      <c r="AY153" s="19" t="s">
        <v>142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89</v>
      </c>
      <c r="BK153" s="227">
        <f>ROUND(I153*H153,2)</f>
        <v>0</v>
      </c>
      <c r="BL153" s="19" t="s">
        <v>161</v>
      </c>
      <c r="BM153" s="226" t="s">
        <v>891</v>
      </c>
    </row>
    <row r="154" s="2" customFormat="1">
      <c r="A154" s="41"/>
      <c r="B154" s="42"/>
      <c r="C154" s="43"/>
      <c r="D154" s="250" t="s">
        <v>235</v>
      </c>
      <c r="E154" s="43"/>
      <c r="F154" s="251" t="s">
        <v>892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235</v>
      </c>
      <c r="AU154" s="19" t="s">
        <v>21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883</v>
      </c>
      <c r="G155" s="234"/>
      <c r="H155" s="237">
        <v>63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2" customFormat="1" ht="24.15" customHeight="1">
      <c r="A156" s="41"/>
      <c r="B156" s="42"/>
      <c r="C156" s="215" t="s">
        <v>344</v>
      </c>
      <c r="D156" s="215" t="s">
        <v>145</v>
      </c>
      <c r="E156" s="216" t="s">
        <v>893</v>
      </c>
      <c r="F156" s="217" t="s">
        <v>894</v>
      </c>
      <c r="G156" s="218" t="s">
        <v>405</v>
      </c>
      <c r="H156" s="219">
        <v>1.385</v>
      </c>
      <c r="I156" s="220"/>
      <c r="J156" s="221">
        <f>ROUND(I156*H156,2)</f>
        <v>0</v>
      </c>
      <c r="K156" s="217" t="s">
        <v>233</v>
      </c>
      <c r="L156" s="47"/>
      <c r="M156" s="222" t="s">
        <v>44</v>
      </c>
      <c r="N156" s="223" t="s">
        <v>53</v>
      </c>
      <c r="O156" s="87"/>
      <c r="P156" s="224">
        <f>O156*H156</f>
        <v>0</v>
      </c>
      <c r="Q156" s="224">
        <v>0.0020999999999999999</v>
      </c>
      <c r="R156" s="224">
        <f>Q156*H156</f>
        <v>0.0029084999999999996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161</v>
      </c>
      <c r="AT156" s="226" t="s">
        <v>145</v>
      </c>
      <c r="AU156" s="226" t="s">
        <v>21</v>
      </c>
      <c r="AY156" s="19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89</v>
      </c>
      <c r="BK156" s="227">
        <f>ROUND(I156*H156,2)</f>
        <v>0</v>
      </c>
      <c r="BL156" s="19" t="s">
        <v>161</v>
      </c>
      <c r="BM156" s="226" t="s">
        <v>895</v>
      </c>
    </row>
    <row r="157" s="2" customFormat="1">
      <c r="A157" s="41"/>
      <c r="B157" s="42"/>
      <c r="C157" s="43"/>
      <c r="D157" s="250" t="s">
        <v>235</v>
      </c>
      <c r="E157" s="43"/>
      <c r="F157" s="251" t="s">
        <v>896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235</v>
      </c>
      <c r="AU157" s="19" t="s">
        <v>21</v>
      </c>
    </row>
    <row r="158" s="2" customFormat="1">
      <c r="A158" s="41"/>
      <c r="B158" s="42"/>
      <c r="C158" s="43"/>
      <c r="D158" s="228" t="s">
        <v>151</v>
      </c>
      <c r="E158" s="43"/>
      <c r="F158" s="229" t="s">
        <v>897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151</v>
      </c>
      <c r="AU158" s="19" t="s">
        <v>21</v>
      </c>
    </row>
    <row r="159" s="13" customFormat="1">
      <c r="A159" s="13"/>
      <c r="B159" s="233"/>
      <c r="C159" s="234"/>
      <c r="D159" s="228" t="s">
        <v>156</v>
      </c>
      <c r="E159" s="235" t="s">
        <v>44</v>
      </c>
      <c r="F159" s="236" t="s">
        <v>898</v>
      </c>
      <c r="G159" s="234"/>
      <c r="H159" s="237">
        <v>1.385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156</v>
      </c>
      <c r="AU159" s="243" t="s">
        <v>21</v>
      </c>
      <c r="AV159" s="13" t="s">
        <v>21</v>
      </c>
      <c r="AW159" s="13" t="s">
        <v>42</v>
      </c>
      <c r="AX159" s="13" t="s">
        <v>89</v>
      </c>
      <c r="AY159" s="243" t="s">
        <v>142</v>
      </c>
    </row>
    <row r="160" s="2" customFormat="1" ht="24.15" customHeight="1">
      <c r="A160" s="41"/>
      <c r="B160" s="42"/>
      <c r="C160" s="215" t="s">
        <v>7</v>
      </c>
      <c r="D160" s="215" t="s">
        <v>145</v>
      </c>
      <c r="E160" s="216" t="s">
        <v>899</v>
      </c>
      <c r="F160" s="217" t="s">
        <v>900</v>
      </c>
      <c r="G160" s="218" t="s">
        <v>405</v>
      </c>
      <c r="H160" s="219">
        <v>1.385</v>
      </c>
      <c r="I160" s="220"/>
      <c r="J160" s="221">
        <f>ROUND(I160*H160,2)</f>
        <v>0</v>
      </c>
      <c r="K160" s="217" t="s">
        <v>233</v>
      </c>
      <c r="L160" s="47"/>
      <c r="M160" s="222" t="s">
        <v>44</v>
      </c>
      <c r="N160" s="223" t="s">
        <v>53</v>
      </c>
      <c r="O160" s="87"/>
      <c r="P160" s="224">
        <f>O160*H160</f>
        <v>0</v>
      </c>
      <c r="Q160" s="224">
        <v>0.00577</v>
      </c>
      <c r="R160" s="224">
        <f>Q160*H160</f>
        <v>0.0079914500000000006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161</v>
      </c>
      <c r="AT160" s="226" t="s">
        <v>145</v>
      </c>
      <c r="AU160" s="226" t="s">
        <v>21</v>
      </c>
      <c r="AY160" s="19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89</v>
      </c>
      <c r="BK160" s="227">
        <f>ROUND(I160*H160,2)</f>
        <v>0</v>
      </c>
      <c r="BL160" s="19" t="s">
        <v>161</v>
      </c>
      <c r="BM160" s="226" t="s">
        <v>901</v>
      </c>
    </row>
    <row r="161" s="2" customFormat="1">
      <c r="A161" s="41"/>
      <c r="B161" s="42"/>
      <c r="C161" s="43"/>
      <c r="D161" s="250" t="s">
        <v>235</v>
      </c>
      <c r="E161" s="43"/>
      <c r="F161" s="251" t="s">
        <v>902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235</v>
      </c>
      <c r="AU161" s="19" t="s">
        <v>21</v>
      </c>
    </row>
    <row r="162" s="13" customFormat="1">
      <c r="A162" s="13"/>
      <c r="B162" s="233"/>
      <c r="C162" s="234"/>
      <c r="D162" s="228" t="s">
        <v>156</v>
      </c>
      <c r="E162" s="235" t="s">
        <v>44</v>
      </c>
      <c r="F162" s="236" t="s">
        <v>898</v>
      </c>
      <c r="G162" s="234"/>
      <c r="H162" s="237">
        <v>1.385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21</v>
      </c>
      <c r="AV162" s="13" t="s">
        <v>21</v>
      </c>
      <c r="AW162" s="13" t="s">
        <v>42</v>
      </c>
      <c r="AX162" s="13" t="s">
        <v>89</v>
      </c>
      <c r="AY162" s="243" t="s">
        <v>142</v>
      </c>
    </row>
    <row r="163" s="2" customFormat="1" ht="16.5" customHeight="1">
      <c r="A163" s="41"/>
      <c r="B163" s="42"/>
      <c r="C163" s="274" t="s">
        <v>354</v>
      </c>
      <c r="D163" s="274" t="s">
        <v>349</v>
      </c>
      <c r="E163" s="275" t="s">
        <v>903</v>
      </c>
      <c r="F163" s="276" t="s">
        <v>904</v>
      </c>
      <c r="G163" s="277" t="s">
        <v>405</v>
      </c>
      <c r="H163" s="278">
        <v>0.17499999999999999</v>
      </c>
      <c r="I163" s="279"/>
      <c r="J163" s="280">
        <f>ROUND(I163*H163,2)</f>
        <v>0</v>
      </c>
      <c r="K163" s="276" t="s">
        <v>233</v>
      </c>
      <c r="L163" s="281"/>
      <c r="M163" s="282" t="s">
        <v>44</v>
      </c>
      <c r="N163" s="283" t="s">
        <v>53</v>
      </c>
      <c r="O163" s="87"/>
      <c r="P163" s="224">
        <f>O163*H163</f>
        <v>0</v>
      </c>
      <c r="Q163" s="224">
        <v>1</v>
      </c>
      <c r="R163" s="224">
        <f>Q163*H163</f>
        <v>0.17499999999999999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178</v>
      </c>
      <c r="AT163" s="226" t="s">
        <v>349</v>
      </c>
      <c r="AU163" s="226" t="s">
        <v>21</v>
      </c>
      <c r="AY163" s="19" t="s">
        <v>142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89</v>
      </c>
      <c r="BK163" s="227">
        <f>ROUND(I163*H163,2)</f>
        <v>0</v>
      </c>
      <c r="BL163" s="19" t="s">
        <v>161</v>
      </c>
      <c r="BM163" s="226" t="s">
        <v>905</v>
      </c>
    </row>
    <row r="164" s="2" customFormat="1">
      <c r="A164" s="41"/>
      <c r="B164" s="42"/>
      <c r="C164" s="43"/>
      <c r="D164" s="228" t="s">
        <v>151</v>
      </c>
      <c r="E164" s="43"/>
      <c r="F164" s="229" t="s">
        <v>887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9" t="s">
        <v>151</v>
      </c>
      <c r="AU164" s="19" t="s">
        <v>21</v>
      </c>
    </row>
    <row r="165" s="13" customFormat="1">
      <c r="A165" s="13"/>
      <c r="B165" s="233"/>
      <c r="C165" s="234"/>
      <c r="D165" s="228" t="s">
        <v>156</v>
      </c>
      <c r="E165" s="235" t="s">
        <v>44</v>
      </c>
      <c r="F165" s="236" t="s">
        <v>906</v>
      </c>
      <c r="G165" s="234"/>
      <c r="H165" s="237">
        <v>0.17499999999999999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156</v>
      </c>
      <c r="AU165" s="243" t="s">
        <v>21</v>
      </c>
      <c r="AV165" s="13" t="s">
        <v>21</v>
      </c>
      <c r="AW165" s="13" t="s">
        <v>42</v>
      </c>
      <c r="AX165" s="13" t="s">
        <v>89</v>
      </c>
      <c r="AY165" s="243" t="s">
        <v>142</v>
      </c>
    </row>
    <row r="166" s="2" customFormat="1" ht="16.5" customHeight="1">
      <c r="A166" s="41"/>
      <c r="B166" s="42"/>
      <c r="C166" s="274" t="s">
        <v>359</v>
      </c>
      <c r="D166" s="274" t="s">
        <v>349</v>
      </c>
      <c r="E166" s="275" t="s">
        <v>907</v>
      </c>
      <c r="F166" s="276" t="s">
        <v>908</v>
      </c>
      <c r="G166" s="277" t="s">
        <v>405</v>
      </c>
      <c r="H166" s="278">
        <v>0.63800000000000001</v>
      </c>
      <c r="I166" s="279"/>
      <c r="J166" s="280">
        <f>ROUND(I166*H166,2)</f>
        <v>0</v>
      </c>
      <c r="K166" s="276" t="s">
        <v>233</v>
      </c>
      <c r="L166" s="281"/>
      <c r="M166" s="282" t="s">
        <v>44</v>
      </c>
      <c r="N166" s="283" t="s">
        <v>53</v>
      </c>
      <c r="O166" s="87"/>
      <c r="P166" s="224">
        <f>O166*H166</f>
        <v>0</v>
      </c>
      <c r="Q166" s="224">
        <v>1</v>
      </c>
      <c r="R166" s="224">
        <f>Q166*H166</f>
        <v>0.63800000000000001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178</v>
      </c>
      <c r="AT166" s="226" t="s">
        <v>349</v>
      </c>
      <c r="AU166" s="226" t="s">
        <v>21</v>
      </c>
      <c r="AY166" s="19" t="s">
        <v>142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89</v>
      </c>
      <c r="BK166" s="227">
        <f>ROUND(I166*H166,2)</f>
        <v>0</v>
      </c>
      <c r="BL166" s="19" t="s">
        <v>161</v>
      </c>
      <c r="BM166" s="226" t="s">
        <v>909</v>
      </c>
    </row>
    <row r="167" s="2" customFormat="1">
      <c r="A167" s="41"/>
      <c r="B167" s="42"/>
      <c r="C167" s="43"/>
      <c r="D167" s="228" t="s">
        <v>151</v>
      </c>
      <c r="E167" s="43"/>
      <c r="F167" s="229" t="s">
        <v>887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151</v>
      </c>
      <c r="AU167" s="19" t="s">
        <v>21</v>
      </c>
    </row>
    <row r="168" s="13" customFormat="1">
      <c r="A168" s="13"/>
      <c r="B168" s="233"/>
      <c r="C168" s="234"/>
      <c r="D168" s="228" t="s">
        <v>156</v>
      </c>
      <c r="E168" s="235" t="s">
        <v>44</v>
      </c>
      <c r="F168" s="236" t="s">
        <v>910</v>
      </c>
      <c r="G168" s="234"/>
      <c r="H168" s="237">
        <v>0.63800000000000001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21</v>
      </c>
      <c r="AV168" s="13" t="s">
        <v>21</v>
      </c>
      <c r="AW168" s="13" t="s">
        <v>42</v>
      </c>
      <c r="AX168" s="13" t="s">
        <v>89</v>
      </c>
      <c r="AY168" s="243" t="s">
        <v>142</v>
      </c>
    </row>
    <row r="169" s="2" customFormat="1" ht="16.5" customHeight="1">
      <c r="A169" s="41"/>
      <c r="B169" s="42"/>
      <c r="C169" s="274" t="s">
        <v>362</v>
      </c>
      <c r="D169" s="274" t="s">
        <v>349</v>
      </c>
      <c r="E169" s="275" t="s">
        <v>911</v>
      </c>
      <c r="F169" s="276" t="s">
        <v>912</v>
      </c>
      <c r="G169" s="277" t="s">
        <v>405</v>
      </c>
      <c r="H169" s="278">
        <v>0.39700000000000002</v>
      </c>
      <c r="I169" s="279"/>
      <c r="J169" s="280">
        <f>ROUND(I169*H169,2)</f>
        <v>0</v>
      </c>
      <c r="K169" s="276" t="s">
        <v>913</v>
      </c>
      <c r="L169" s="281"/>
      <c r="M169" s="282" t="s">
        <v>44</v>
      </c>
      <c r="N169" s="283" t="s">
        <v>53</v>
      </c>
      <c r="O169" s="87"/>
      <c r="P169" s="224">
        <f>O169*H169</f>
        <v>0</v>
      </c>
      <c r="Q169" s="224">
        <v>1</v>
      </c>
      <c r="R169" s="224">
        <f>Q169*H169</f>
        <v>0.39700000000000002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178</v>
      </c>
      <c r="AT169" s="226" t="s">
        <v>349</v>
      </c>
      <c r="AU169" s="226" t="s">
        <v>21</v>
      </c>
      <c r="AY169" s="19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89</v>
      </c>
      <c r="BK169" s="227">
        <f>ROUND(I169*H169,2)</f>
        <v>0</v>
      </c>
      <c r="BL169" s="19" t="s">
        <v>161</v>
      </c>
      <c r="BM169" s="226" t="s">
        <v>914</v>
      </c>
    </row>
    <row r="170" s="2" customFormat="1">
      <c r="A170" s="41"/>
      <c r="B170" s="42"/>
      <c r="C170" s="43"/>
      <c r="D170" s="228" t="s">
        <v>151</v>
      </c>
      <c r="E170" s="43"/>
      <c r="F170" s="229" t="s">
        <v>887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151</v>
      </c>
      <c r="AU170" s="19" t="s">
        <v>21</v>
      </c>
    </row>
    <row r="171" s="13" customFormat="1">
      <c r="A171" s="13"/>
      <c r="B171" s="233"/>
      <c r="C171" s="234"/>
      <c r="D171" s="228" t="s">
        <v>156</v>
      </c>
      <c r="E171" s="235" t="s">
        <v>44</v>
      </c>
      <c r="F171" s="236" t="s">
        <v>915</v>
      </c>
      <c r="G171" s="234"/>
      <c r="H171" s="237">
        <v>0.39700000000000002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21</v>
      </c>
      <c r="AV171" s="13" t="s">
        <v>21</v>
      </c>
      <c r="AW171" s="13" t="s">
        <v>42</v>
      </c>
      <c r="AX171" s="13" t="s">
        <v>89</v>
      </c>
      <c r="AY171" s="243" t="s">
        <v>142</v>
      </c>
    </row>
    <row r="172" s="2" customFormat="1" ht="24.15" customHeight="1">
      <c r="A172" s="41"/>
      <c r="B172" s="42"/>
      <c r="C172" s="215" t="s">
        <v>368</v>
      </c>
      <c r="D172" s="215" t="s">
        <v>145</v>
      </c>
      <c r="E172" s="216" t="s">
        <v>916</v>
      </c>
      <c r="F172" s="217" t="s">
        <v>917</v>
      </c>
      <c r="G172" s="218" t="s">
        <v>405</v>
      </c>
      <c r="H172" s="219">
        <v>1.385</v>
      </c>
      <c r="I172" s="220"/>
      <c r="J172" s="221">
        <f>ROUND(I172*H172,2)</f>
        <v>0</v>
      </c>
      <c r="K172" s="217" t="s">
        <v>233</v>
      </c>
      <c r="L172" s="47"/>
      <c r="M172" s="222" t="s">
        <v>44</v>
      </c>
      <c r="N172" s="223" t="s">
        <v>53</v>
      </c>
      <c r="O172" s="87"/>
      <c r="P172" s="224">
        <f>O172*H172</f>
        <v>0</v>
      </c>
      <c r="Q172" s="224">
        <v>0.00072000000000000005</v>
      </c>
      <c r="R172" s="224">
        <f>Q172*H172</f>
        <v>0.00099720000000000017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161</v>
      </c>
      <c r="AT172" s="226" t="s">
        <v>145</v>
      </c>
      <c r="AU172" s="226" t="s">
        <v>21</v>
      </c>
      <c r="AY172" s="19" t="s">
        <v>142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89</v>
      </c>
      <c r="BK172" s="227">
        <f>ROUND(I172*H172,2)</f>
        <v>0</v>
      </c>
      <c r="BL172" s="19" t="s">
        <v>161</v>
      </c>
      <c r="BM172" s="226" t="s">
        <v>918</v>
      </c>
    </row>
    <row r="173" s="2" customFormat="1">
      <c r="A173" s="41"/>
      <c r="B173" s="42"/>
      <c r="C173" s="43"/>
      <c r="D173" s="250" t="s">
        <v>235</v>
      </c>
      <c r="E173" s="43"/>
      <c r="F173" s="251" t="s">
        <v>919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235</v>
      </c>
      <c r="AU173" s="19" t="s">
        <v>21</v>
      </c>
    </row>
    <row r="174" s="13" customFormat="1">
      <c r="A174" s="13"/>
      <c r="B174" s="233"/>
      <c r="C174" s="234"/>
      <c r="D174" s="228" t="s">
        <v>156</v>
      </c>
      <c r="E174" s="235" t="s">
        <v>44</v>
      </c>
      <c r="F174" s="236" t="s">
        <v>898</v>
      </c>
      <c r="G174" s="234"/>
      <c r="H174" s="237">
        <v>1.385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21</v>
      </c>
      <c r="AV174" s="13" t="s">
        <v>21</v>
      </c>
      <c r="AW174" s="13" t="s">
        <v>42</v>
      </c>
      <c r="AX174" s="13" t="s">
        <v>89</v>
      </c>
      <c r="AY174" s="243" t="s">
        <v>142</v>
      </c>
    </row>
    <row r="175" s="2" customFormat="1" ht="37.8" customHeight="1">
      <c r="A175" s="41"/>
      <c r="B175" s="42"/>
      <c r="C175" s="215" t="s">
        <v>374</v>
      </c>
      <c r="D175" s="215" t="s">
        <v>145</v>
      </c>
      <c r="E175" s="216" t="s">
        <v>385</v>
      </c>
      <c r="F175" s="217" t="s">
        <v>386</v>
      </c>
      <c r="G175" s="218" t="s">
        <v>203</v>
      </c>
      <c r="H175" s="219">
        <v>572.09199999999998</v>
      </c>
      <c r="I175" s="220"/>
      <c r="J175" s="221">
        <f>ROUND(I175*H175,2)</f>
        <v>0</v>
      </c>
      <c r="K175" s="217" t="s">
        <v>233</v>
      </c>
      <c r="L175" s="47"/>
      <c r="M175" s="222" t="s">
        <v>44</v>
      </c>
      <c r="N175" s="223" t="s">
        <v>53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161</v>
      </c>
      <c r="AT175" s="226" t="s">
        <v>145</v>
      </c>
      <c r="AU175" s="226" t="s">
        <v>21</v>
      </c>
      <c r="AY175" s="19" t="s">
        <v>142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89</v>
      </c>
      <c r="BK175" s="227">
        <f>ROUND(I175*H175,2)</f>
        <v>0</v>
      </c>
      <c r="BL175" s="19" t="s">
        <v>161</v>
      </c>
      <c r="BM175" s="226" t="s">
        <v>387</v>
      </c>
    </row>
    <row r="176" s="2" customFormat="1">
      <c r="A176" s="41"/>
      <c r="B176" s="42"/>
      <c r="C176" s="43"/>
      <c r="D176" s="250" t="s">
        <v>235</v>
      </c>
      <c r="E176" s="43"/>
      <c r="F176" s="251" t="s">
        <v>388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235</v>
      </c>
      <c r="AU176" s="19" t="s">
        <v>21</v>
      </c>
    </row>
    <row r="177" s="13" customFormat="1">
      <c r="A177" s="13"/>
      <c r="B177" s="233"/>
      <c r="C177" s="234"/>
      <c r="D177" s="228" t="s">
        <v>156</v>
      </c>
      <c r="E177" s="235" t="s">
        <v>44</v>
      </c>
      <c r="F177" s="236" t="s">
        <v>389</v>
      </c>
      <c r="G177" s="234"/>
      <c r="H177" s="237">
        <v>572.09199999999998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21</v>
      </c>
      <c r="AV177" s="13" t="s">
        <v>21</v>
      </c>
      <c r="AW177" s="13" t="s">
        <v>42</v>
      </c>
      <c r="AX177" s="13" t="s">
        <v>89</v>
      </c>
      <c r="AY177" s="243" t="s">
        <v>142</v>
      </c>
    </row>
    <row r="178" s="2" customFormat="1" ht="37.8" customHeight="1">
      <c r="A178" s="41"/>
      <c r="B178" s="42"/>
      <c r="C178" s="215" t="s">
        <v>379</v>
      </c>
      <c r="D178" s="215" t="s">
        <v>145</v>
      </c>
      <c r="E178" s="216" t="s">
        <v>391</v>
      </c>
      <c r="F178" s="217" t="s">
        <v>392</v>
      </c>
      <c r="G178" s="218" t="s">
        <v>203</v>
      </c>
      <c r="H178" s="219">
        <v>404.39800000000002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393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394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395</v>
      </c>
      <c r="G180" s="234"/>
      <c r="H180" s="237">
        <v>404.39800000000002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89</v>
      </c>
      <c r="AY180" s="243" t="s">
        <v>142</v>
      </c>
    </row>
    <row r="181" s="2" customFormat="1" ht="24.15" customHeight="1">
      <c r="A181" s="41"/>
      <c r="B181" s="42"/>
      <c r="C181" s="215" t="s">
        <v>384</v>
      </c>
      <c r="D181" s="215" t="s">
        <v>145</v>
      </c>
      <c r="E181" s="216" t="s">
        <v>397</v>
      </c>
      <c r="F181" s="217" t="s">
        <v>398</v>
      </c>
      <c r="G181" s="218" t="s">
        <v>203</v>
      </c>
      <c r="H181" s="219">
        <v>286.04599999999999</v>
      </c>
      <c r="I181" s="220"/>
      <c r="J181" s="221">
        <f>ROUND(I181*H181,2)</f>
        <v>0</v>
      </c>
      <c r="K181" s="217" t="s">
        <v>233</v>
      </c>
      <c r="L181" s="47"/>
      <c r="M181" s="222" t="s">
        <v>44</v>
      </c>
      <c r="N181" s="223" t="s">
        <v>53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161</v>
      </c>
      <c r="AT181" s="226" t="s">
        <v>145</v>
      </c>
      <c r="AU181" s="226" t="s">
        <v>21</v>
      </c>
      <c r="AY181" s="19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89</v>
      </c>
      <c r="BK181" s="227">
        <f>ROUND(I181*H181,2)</f>
        <v>0</v>
      </c>
      <c r="BL181" s="19" t="s">
        <v>161</v>
      </c>
      <c r="BM181" s="226" t="s">
        <v>399</v>
      </c>
    </row>
    <row r="182" s="2" customFormat="1">
      <c r="A182" s="41"/>
      <c r="B182" s="42"/>
      <c r="C182" s="43"/>
      <c r="D182" s="250" t="s">
        <v>235</v>
      </c>
      <c r="E182" s="43"/>
      <c r="F182" s="251" t="s">
        <v>400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235</v>
      </c>
      <c r="AU182" s="19" t="s">
        <v>21</v>
      </c>
    </row>
    <row r="183" s="13" customFormat="1">
      <c r="A183" s="13"/>
      <c r="B183" s="233"/>
      <c r="C183" s="234"/>
      <c r="D183" s="228" t="s">
        <v>156</v>
      </c>
      <c r="E183" s="235" t="s">
        <v>44</v>
      </c>
      <c r="F183" s="236" t="s">
        <v>401</v>
      </c>
      <c r="G183" s="234"/>
      <c r="H183" s="237">
        <v>286.04599999999999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21</v>
      </c>
      <c r="AV183" s="13" t="s">
        <v>21</v>
      </c>
      <c r="AW183" s="13" t="s">
        <v>42</v>
      </c>
      <c r="AX183" s="13" t="s">
        <v>89</v>
      </c>
      <c r="AY183" s="243" t="s">
        <v>142</v>
      </c>
    </row>
    <row r="184" s="2" customFormat="1" ht="24.15" customHeight="1">
      <c r="A184" s="41"/>
      <c r="B184" s="42"/>
      <c r="C184" s="215" t="s">
        <v>390</v>
      </c>
      <c r="D184" s="215" t="s">
        <v>145</v>
      </c>
      <c r="E184" s="216" t="s">
        <v>403</v>
      </c>
      <c r="F184" s="217" t="s">
        <v>404</v>
      </c>
      <c r="G184" s="218" t="s">
        <v>405</v>
      </c>
      <c r="H184" s="219">
        <v>808.79600000000005</v>
      </c>
      <c r="I184" s="220"/>
      <c r="J184" s="221">
        <f>ROUND(I184*H184,2)</f>
        <v>0</v>
      </c>
      <c r="K184" s="217" t="s">
        <v>233</v>
      </c>
      <c r="L184" s="47"/>
      <c r="M184" s="222" t="s">
        <v>44</v>
      </c>
      <c r="N184" s="223" t="s">
        <v>53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161</v>
      </c>
      <c r="AT184" s="226" t="s">
        <v>145</v>
      </c>
      <c r="AU184" s="226" t="s">
        <v>21</v>
      </c>
      <c r="AY184" s="19" t="s">
        <v>142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89</v>
      </c>
      <c r="BK184" s="227">
        <f>ROUND(I184*H184,2)</f>
        <v>0</v>
      </c>
      <c r="BL184" s="19" t="s">
        <v>161</v>
      </c>
      <c r="BM184" s="226" t="s">
        <v>406</v>
      </c>
    </row>
    <row r="185" s="2" customFormat="1">
      <c r="A185" s="41"/>
      <c r="B185" s="42"/>
      <c r="C185" s="43"/>
      <c r="D185" s="250" t="s">
        <v>235</v>
      </c>
      <c r="E185" s="43"/>
      <c r="F185" s="251" t="s">
        <v>407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235</v>
      </c>
      <c r="AU185" s="19" t="s">
        <v>21</v>
      </c>
    </row>
    <row r="186" s="13" customFormat="1">
      <c r="A186" s="13"/>
      <c r="B186" s="233"/>
      <c r="C186" s="234"/>
      <c r="D186" s="228" t="s">
        <v>156</v>
      </c>
      <c r="E186" s="235" t="s">
        <v>44</v>
      </c>
      <c r="F186" s="236" t="s">
        <v>408</v>
      </c>
      <c r="G186" s="234"/>
      <c r="H186" s="237">
        <v>808.79600000000005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21</v>
      </c>
      <c r="AV186" s="13" t="s">
        <v>21</v>
      </c>
      <c r="AW186" s="13" t="s">
        <v>42</v>
      </c>
      <c r="AX186" s="13" t="s">
        <v>89</v>
      </c>
      <c r="AY186" s="243" t="s">
        <v>142</v>
      </c>
    </row>
    <row r="187" s="2" customFormat="1" ht="24.15" customHeight="1">
      <c r="A187" s="41"/>
      <c r="B187" s="42"/>
      <c r="C187" s="215" t="s">
        <v>396</v>
      </c>
      <c r="D187" s="215" t="s">
        <v>145</v>
      </c>
      <c r="E187" s="216" t="s">
        <v>410</v>
      </c>
      <c r="F187" s="217" t="s">
        <v>411</v>
      </c>
      <c r="G187" s="218" t="s">
        <v>203</v>
      </c>
      <c r="H187" s="219">
        <v>404.39800000000002</v>
      </c>
      <c r="I187" s="220"/>
      <c r="J187" s="221">
        <f>ROUND(I187*H187,2)</f>
        <v>0</v>
      </c>
      <c r="K187" s="217" t="s">
        <v>233</v>
      </c>
      <c r="L187" s="47"/>
      <c r="M187" s="222" t="s">
        <v>44</v>
      </c>
      <c r="N187" s="223" t="s">
        <v>53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161</v>
      </c>
      <c r="AT187" s="226" t="s">
        <v>145</v>
      </c>
      <c r="AU187" s="226" t="s">
        <v>21</v>
      </c>
      <c r="AY187" s="19" t="s">
        <v>142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89</v>
      </c>
      <c r="BK187" s="227">
        <f>ROUND(I187*H187,2)</f>
        <v>0</v>
      </c>
      <c r="BL187" s="19" t="s">
        <v>161</v>
      </c>
      <c r="BM187" s="226" t="s">
        <v>412</v>
      </c>
    </row>
    <row r="188" s="2" customFormat="1">
      <c r="A188" s="41"/>
      <c r="B188" s="42"/>
      <c r="C188" s="43"/>
      <c r="D188" s="250" t="s">
        <v>235</v>
      </c>
      <c r="E188" s="43"/>
      <c r="F188" s="251" t="s">
        <v>413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235</v>
      </c>
      <c r="AU188" s="19" t="s">
        <v>21</v>
      </c>
    </row>
    <row r="189" s="13" customFormat="1">
      <c r="A189" s="13"/>
      <c r="B189" s="233"/>
      <c r="C189" s="234"/>
      <c r="D189" s="228" t="s">
        <v>156</v>
      </c>
      <c r="E189" s="235" t="s">
        <v>44</v>
      </c>
      <c r="F189" s="236" t="s">
        <v>59</v>
      </c>
      <c r="G189" s="234"/>
      <c r="H189" s="237">
        <v>690.44399999999996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21</v>
      </c>
      <c r="AV189" s="13" t="s">
        <v>21</v>
      </c>
      <c r="AW189" s="13" t="s">
        <v>42</v>
      </c>
      <c r="AX189" s="13" t="s">
        <v>82</v>
      </c>
      <c r="AY189" s="243" t="s">
        <v>142</v>
      </c>
    </row>
    <row r="190" s="13" customFormat="1">
      <c r="A190" s="13"/>
      <c r="B190" s="233"/>
      <c r="C190" s="234"/>
      <c r="D190" s="228" t="s">
        <v>156</v>
      </c>
      <c r="E190" s="235" t="s">
        <v>44</v>
      </c>
      <c r="F190" s="236" t="s">
        <v>414</v>
      </c>
      <c r="G190" s="234"/>
      <c r="H190" s="237">
        <v>-420.32799999999997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156</v>
      </c>
      <c r="AU190" s="243" t="s">
        <v>21</v>
      </c>
      <c r="AV190" s="13" t="s">
        <v>21</v>
      </c>
      <c r="AW190" s="13" t="s">
        <v>42</v>
      </c>
      <c r="AX190" s="13" t="s">
        <v>82</v>
      </c>
      <c r="AY190" s="243" t="s">
        <v>142</v>
      </c>
    </row>
    <row r="191" s="13" customFormat="1">
      <c r="A191" s="13"/>
      <c r="B191" s="233"/>
      <c r="C191" s="234"/>
      <c r="D191" s="228" t="s">
        <v>156</v>
      </c>
      <c r="E191" s="235" t="s">
        <v>44</v>
      </c>
      <c r="F191" s="236" t="s">
        <v>415</v>
      </c>
      <c r="G191" s="234"/>
      <c r="H191" s="237">
        <v>134.28200000000001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156</v>
      </c>
      <c r="AU191" s="243" t="s">
        <v>21</v>
      </c>
      <c r="AV191" s="13" t="s">
        <v>21</v>
      </c>
      <c r="AW191" s="13" t="s">
        <v>42</v>
      </c>
      <c r="AX191" s="13" t="s">
        <v>82</v>
      </c>
      <c r="AY191" s="243" t="s">
        <v>142</v>
      </c>
    </row>
    <row r="192" s="14" customFormat="1">
      <c r="A192" s="14"/>
      <c r="B192" s="252"/>
      <c r="C192" s="253"/>
      <c r="D192" s="228" t="s">
        <v>156</v>
      </c>
      <c r="E192" s="254" t="s">
        <v>205</v>
      </c>
      <c r="F192" s="255" t="s">
        <v>248</v>
      </c>
      <c r="G192" s="253"/>
      <c r="H192" s="256">
        <v>404.39800000000002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2" t="s">
        <v>156</v>
      </c>
      <c r="AU192" s="262" t="s">
        <v>21</v>
      </c>
      <c r="AV192" s="14" t="s">
        <v>161</v>
      </c>
      <c r="AW192" s="14" t="s">
        <v>42</v>
      </c>
      <c r="AX192" s="14" t="s">
        <v>89</v>
      </c>
      <c r="AY192" s="262" t="s">
        <v>142</v>
      </c>
    </row>
    <row r="193" s="2" customFormat="1" ht="24.15" customHeight="1">
      <c r="A193" s="41"/>
      <c r="B193" s="42"/>
      <c r="C193" s="215" t="s">
        <v>402</v>
      </c>
      <c r="D193" s="215" t="s">
        <v>145</v>
      </c>
      <c r="E193" s="216" t="s">
        <v>417</v>
      </c>
      <c r="F193" s="217" t="s">
        <v>418</v>
      </c>
      <c r="G193" s="218" t="s">
        <v>203</v>
      </c>
      <c r="H193" s="219">
        <v>420.32799999999997</v>
      </c>
      <c r="I193" s="220"/>
      <c r="J193" s="221">
        <f>ROUND(I193*H193,2)</f>
        <v>0</v>
      </c>
      <c r="K193" s="217" t="s">
        <v>233</v>
      </c>
      <c r="L193" s="47"/>
      <c r="M193" s="222" t="s">
        <v>44</v>
      </c>
      <c r="N193" s="223" t="s">
        <v>53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161</v>
      </c>
      <c r="AT193" s="226" t="s">
        <v>145</v>
      </c>
      <c r="AU193" s="226" t="s">
        <v>21</v>
      </c>
      <c r="AY193" s="19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89</v>
      </c>
      <c r="BK193" s="227">
        <f>ROUND(I193*H193,2)</f>
        <v>0</v>
      </c>
      <c r="BL193" s="19" t="s">
        <v>161</v>
      </c>
      <c r="BM193" s="226" t="s">
        <v>419</v>
      </c>
    </row>
    <row r="194" s="2" customFormat="1">
      <c r="A194" s="41"/>
      <c r="B194" s="42"/>
      <c r="C194" s="43"/>
      <c r="D194" s="250" t="s">
        <v>235</v>
      </c>
      <c r="E194" s="43"/>
      <c r="F194" s="251" t="s">
        <v>420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235</v>
      </c>
      <c r="AU194" s="19" t="s">
        <v>21</v>
      </c>
    </row>
    <row r="195" s="13" customFormat="1">
      <c r="A195" s="13"/>
      <c r="B195" s="233"/>
      <c r="C195" s="234"/>
      <c r="D195" s="228" t="s">
        <v>156</v>
      </c>
      <c r="E195" s="235" t="s">
        <v>44</v>
      </c>
      <c r="F195" s="236" t="s">
        <v>59</v>
      </c>
      <c r="G195" s="234"/>
      <c r="H195" s="237">
        <v>690.44399999999996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21</v>
      </c>
      <c r="AV195" s="13" t="s">
        <v>21</v>
      </c>
      <c r="AW195" s="13" t="s">
        <v>42</v>
      </c>
      <c r="AX195" s="13" t="s">
        <v>82</v>
      </c>
      <c r="AY195" s="243" t="s">
        <v>142</v>
      </c>
    </row>
    <row r="196" s="13" customFormat="1">
      <c r="A196" s="13"/>
      <c r="B196" s="233"/>
      <c r="C196" s="234"/>
      <c r="D196" s="228" t="s">
        <v>156</v>
      </c>
      <c r="E196" s="235" t="s">
        <v>44</v>
      </c>
      <c r="F196" s="236" t="s">
        <v>920</v>
      </c>
      <c r="G196" s="234"/>
      <c r="H196" s="237">
        <v>-201.447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21</v>
      </c>
      <c r="AV196" s="13" t="s">
        <v>21</v>
      </c>
      <c r="AW196" s="13" t="s">
        <v>42</v>
      </c>
      <c r="AX196" s="13" t="s">
        <v>82</v>
      </c>
      <c r="AY196" s="243" t="s">
        <v>142</v>
      </c>
    </row>
    <row r="197" s="13" customFormat="1">
      <c r="A197" s="13"/>
      <c r="B197" s="233"/>
      <c r="C197" s="234"/>
      <c r="D197" s="228" t="s">
        <v>156</v>
      </c>
      <c r="E197" s="235" t="s">
        <v>44</v>
      </c>
      <c r="F197" s="236" t="s">
        <v>921</v>
      </c>
      <c r="G197" s="234"/>
      <c r="H197" s="237">
        <v>-31.312999999999999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156</v>
      </c>
      <c r="AU197" s="243" t="s">
        <v>21</v>
      </c>
      <c r="AV197" s="13" t="s">
        <v>21</v>
      </c>
      <c r="AW197" s="13" t="s">
        <v>42</v>
      </c>
      <c r="AX197" s="13" t="s">
        <v>82</v>
      </c>
      <c r="AY197" s="243" t="s">
        <v>142</v>
      </c>
    </row>
    <row r="198" s="13" customFormat="1">
      <c r="A198" s="13"/>
      <c r="B198" s="233"/>
      <c r="C198" s="234"/>
      <c r="D198" s="228" t="s">
        <v>156</v>
      </c>
      <c r="E198" s="235" t="s">
        <v>44</v>
      </c>
      <c r="F198" s="236" t="s">
        <v>922</v>
      </c>
      <c r="G198" s="234"/>
      <c r="H198" s="237">
        <v>-10.5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21</v>
      </c>
      <c r="AV198" s="13" t="s">
        <v>21</v>
      </c>
      <c r="AW198" s="13" t="s">
        <v>42</v>
      </c>
      <c r="AX198" s="13" t="s">
        <v>82</v>
      </c>
      <c r="AY198" s="243" t="s">
        <v>142</v>
      </c>
    </row>
    <row r="199" s="13" customFormat="1">
      <c r="A199" s="13"/>
      <c r="B199" s="233"/>
      <c r="C199" s="234"/>
      <c r="D199" s="228" t="s">
        <v>156</v>
      </c>
      <c r="E199" s="235" t="s">
        <v>44</v>
      </c>
      <c r="F199" s="236" t="s">
        <v>923</v>
      </c>
      <c r="G199" s="234"/>
      <c r="H199" s="237">
        <v>-22.382999999999999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156</v>
      </c>
      <c r="AU199" s="243" t="s">
        <v>21</v>
      </c>
      <c r="AV199" s="13" t="s">
        <v>21</v>
      </c>
      <c r="AW199" s="13" t="s">
        <v>42</v>
      </c>
      <c r="AX199" s="13" t="s">
        <v>82</v>
      </c>
      <c r="AY199" s="243" t="s">
        <v>142</v>
      </c>
    </row>
    <row r="200" s="13" customFormat="1">
      <c r="A200" s="13"/>
      <c r="B200" s="233"/>
      <c r="C200" s="234"/>
      <c r="D200" s="228" t="s">
        <v>156</v>
      </c>
      <c r="E200" s="235" t="s">
        <v>44</v>
      </c>
      <c r="F200" s="236" t="s">
        <v>924</v>
      </c>
      <c r="G200" s="234"/>
      <c r="H200" s="237">
        <v>-4.4729999999999999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21</v>
      </c>
      <c r="AV200" s="13" t="s">
        <v>21</v>
      </c>
      <c r="AW200" s="13" t="s">
        <v>42</v>
      </c>
      <c r="AX200" s="13" t="s">
        <v>82</v>
      </c>
      <c r="AY200" s="243" t="s">
        <v>142</v>
      </c>
    </row>
    <row r="201" s="14" customFormat="1">
      <c r="A201" s="14"/>
      <c r="B201" s="252"/>
      <c r="C201" s="253"/>
      <c r="D201" s="228" t="s">
        <v>156</v>
      </c>
      <c r="E201" s="254" t="s">
        <v>210</v>
      </c>
      <c r="F201" s="255" t="s">
        <v>248</v>
      </c>
      <c r="G201" s="253"/>
      <c r="H201" s="256">
        <v>420.32799999999997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2" t="s">
        <v>156</v>
      </c>
      <c r="AU201" s="262" t="s">
        <v>21</v>
      </c>
      <c r="AV201" s="14" t="s">
        <v>161</v>
      </c>
      <c r="AW201" s="14" t="s">
        <v>42</v>
      </c>
      <c r="AX201" s="14" t="s">
        <v>89</v>
      </c>
      <c r="AY201" s="262" t="s">
        <v>142</v>
      </c>
    </row>
    <row r="202" s="2" customFormat="1" ht="16.5" customHeight="1">
      <c r="A202" s="41"/>
      <c r="B202" s="42"/>
      <c r="C202" s="274" t="s">
        <v>409</v>
      </c>
      <c r="D202" s="274" t="s">
        <v>349</v>
      </c>
      <c r="E202" s="275" t="s">
        <v>427</v>
      </c>
      <c r="F202" s="276" t="s">
        <v>428</v>
      </c>
      <c r="G202" s="277" t="s">
        <v>405</v>
      </c>
      <c r="H202" s="278">
        <v>257.30799999999999</v>
      </c>
      <c r="I202" s="279"/>
      <c r="J202" s="280">
        <f>ROUND(I202*H202,2)</f>
        <v>0</v>
      </c>
      <c r="K202" s="276" t="s">
        <v>233</v>
      </c>
      <c r="L202" s="281"/>
      <c r="M202" s="282" t="s">
        <v>44</v>
      </c>
      <c r="N202" s="283" t="s">
        <v>53</v>
      </c>
      <c r="O202" s="87"/>
      <c r="P202" s="224">
        <f>O202*H202</f>
        <v>0</v>
      </c>
      <c r="Q202" s="224">
        <v>1</v>
      </c>
      <c r="R202" s="224">
        <f>Q202*H202</f>
        <v>257.30799999999999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178</v>
      </c>
      <c r="AT202" s="226" t="s">
        <v>349</v>
      </c>
      <c r="AU202" s="226" t="s">
        <v>21</v>
      </c>
      <c r="AY202" s="19" t="s">
        <v>142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89</v>
      </c>
      <c r="BK202" s="227">
        <f>ROUND(I202*H202,2)</f>
        <v>0</v>
      </c>
      <c r="BL202" s="19" t="s">
        <v>161</v>
      </c>
      <c r="BM202" s="226" t="s">
        <v>429</v>
      </c>
    </row>
    <row r="203" s="2" customFormat="1" ht="37.8" customHeight="1">
      <c r="A203" s="41"/>
      <c r="B203" s="42"/>
      <c r="C203" s="215" t="s">
        <v>416</v>
      </c>
      <c r="D203" s="215" t="s">
        <v>145</v>
      </c>
      <c r="E203" s="216" t="s">
        <v>434</v>
      </c>
      <c r="F203" s="217" t="s">
        <v>435</v>
      </c>
      <c r="G203" s="218" t="s">
        <v>203</v>
      </c>
      <c r="H203" s="219">
        <v>196.74500000000001</v>
      </c>
      <c r="I203" s="220"/>
      <c r="J203" s="221">
        <f>ROUND(I203*H203,2)</f>
        <v>0</v>
      </c>
      <c r="K203" s="217" t="s">
        <v>233</v>
      </c>
      <c r="L203" s="47"/>
      <c r="M203" s="222" t="s">
        <v>44</v>
      </c>
      <c r="N203" s="223" t="s">
        <v>53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161</v>
      </c>
      <c r="AT203" s="226" t="s">
        <v>145</v>
      </c>
      <c r="AU203" s="226" t="s">
        <v>21</v>
      </c>
      <c r="AY203" s="19" t="s">
        <v>142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89</v>
      </c>
      <c r="BK203" s="227">
        <f>ROUND(I203*H203,2)</f>
        <v>0</v>
      </c>
      <c r="BL203" s="19" t="s">
        <v>161</v>
      </c>
      <c r="BM203" s="226" t="s">
        <v>436</v>
      </c>
    </row>
    <row r="204" s="2" customFormat="1">
      <c r="A204" s="41"/>
      <c r="B204" s="42"/>
      <c r="C204" s="43"/>
      <c r="D204" s="250" t="s">
        <v>235</v>
      </c>
      <c r="E204" s="43"/>
      <c r="F204" s="251" t="s">
        <v>437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19" t="s">
        <v>235</v>
      </c>
      <c r="AU204" s="19" t="s">
        <v>21</v>
      </c>
    </row>
    <row r="205" s="13" customFormat="1">
      <c r="A205" s="13"/>
      <c r="B205" s="233"/>
      <c r="C205" s="234"/>
      <c r="D205" s="228" t="s">
        <v>156</v>
      </c>
      <c r="E205" s="235" t="s">
        <v>44</v>
      </c>
      <c r="F205" s="236" t="s">
        <v>925</v>
      </c>
      <c r="G205" s="234"/>
      <c r="H205" s="237">
        <v>159.256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156</v>
      </c>
      <c r="AU205" s="243" t="s">
        <v>21</v>
      </c>
      <c r="AV205" s="13" t="s">
        <v>21</v>
      </c>
      <c r="AW205" s="13" t="s">
        <v>42</v>
      </c>
      <c r="AX205" s="13" t="s">
        <v>82</v>
      </c>
      <c r="AY205" s="243" t="s">
        <v>142</v>
      </c>
    </row>
    <row r="206" s="13" customFormat="1">
      <c r="A206" s="13"/>
      <c r="B206" s="233"/>
      <c r="C206" s="234"/>
      <c r="D206" s="228" t="s">
        <v>156</v>
      </c>
      <c r="E206" s="235" t="s">
        <v>44</v>
      </c>
      <c r="F206" s="236" t="s">
        <v>926</v>
      </c>
      <c r="G206" s="234"/>
      <c r="H206" s="237">
        <v>26.989000000000001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21</v>
      </c>
      <c r="AV206" s="13" t="s">
        <v>21</v>
      </c>
      <c r="AW206" s="13" t="s">
        <v>42</v>
      </c>
      <c r="AX206" s="13" t="s">
        <v>82</v>
      </c>
      <c r="AY206" s="243" t="s">
        <v>142</v>
      </c>
    </row>
    <row r="207" s="13" customFormat="1">
      <c r="A207" s="13"/>
      <c r="B207" s="233"/>
      <c r="C207" s="234"/>
      <c r="D207" s="228" t="s">
        <v>156</v>
      </c>
      <c r="E207" s="235" t="s">
        <v>44</v>
      </c>
      <c r="F207" s="236" t="s">
        <v>927</v>
      </c>
      <c r="G207" s="234"/>
      <c r="H207" s="237">
        <v>10.5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156</v>
      </c>
      <c r="AU207" s="243" t="s">
        <v>21</v>
      </c>
      <c r="AV207" s="13" t="s">
        <v>21</v>
      </c>
      <c r="AW207" s="13" t="s">
        <v>42</v>
      </c>
      <c r="AX207" s="13" t="s">
        <v>82</v>
      </c>
      <c r="AY207" s="243" t="s">
        <v>142</v>
      </c>
    </row>
    <row r="208" s="14" customFormat="1">
      <c r="A208" s="14"/>
      <c r="B208" s="252"/>
      <c r="C208" s="253"/>
      <c r="D208" s="228" t="s">
        <v>156</v>
      </c>
      <c r="E208" s="254" t="s">
        <v>44</v>
      </c>
      <c r="F208" s="255" t="s">
        <v>248</v>
      </c>
      <c r="G208" s="253"/>
      <c r="H208" s="256">
        <v>196.74500000000001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2" t="s">
        <v>156</v>
      </c>
      <c r="AU208" s="262" t="s">
        <v>21</v>
      </c>
      <c r="AV208" s="14" t="s">
        <v>161</v>
      </c>
      <c r="AW208" s="14" t="s">
        <v>42</v>
      </c>
      <c r="AX208" s="14" t="s">
        <v>89</v>
      </c>
      <c r="AY208" s="262" t="s">
        <v>142</v>
      </c>
    </row>
    <row r="209" s="2" customFormat="1" ht="16.5" customHeight="1">
      <c r="A209" s="41"/>
      <c r="B209" s="42"/>
      <c r="C209" s="274" t="s">
        <v>426</v>
      </c>
      <c r="D209" s="274" t="s">
        <v>349</v>
      </c>
      <c r="E209" s="275" t="s">
        <v>442</v>
      </c>
      <c r="F209" s="276" t="s">
        <v>443</v>
      </c>
      <c r="G209" s="277" t="s">
        <v>405</v>
      </c>
      <c r="H209" s="278">
        <v>328.56400000000002</v>
      </c>
      <c r="I209" s="279"/>
      <c r="J209" s="280">
        <f>ROUND(I209*H209,2)</f>
        <v>0</v>
      </c>
      <c r="K209" s="276" t="s">
        <v>233</v>
      </c>
      <c r="L209" s="281"/>
      <c r="M209" s="282" t="s">
        <v>44</v>
      </c>
      <c r="N209" s="283" t="s">
        <v>53</v>
      </c>
      <c r="O209" s="87"/>
      <c r="P209" s="224">
        <f>O209*H209</f>
        <v>0</v>
      </c>
      <c r="Q209" s="224">
        <v>1</v>
      </c>
      <c r="R209" s="224">
        <f>Q209*H209</f>
        <v>328.56400000000002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178</v>
      </c>
      <c r="AT209" s="226" t="s">
        <v>349</v>
      </c>
      <c r="AU209" s="226" t="s">
        <v>21</v>
      </c>
      <c r="AY209" s="19" t="s">
        <v>142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89</v>
      </c>
      <c r="BK209" s="227">
        <f>ROUND(I209*H209,2)</f>
        <v>0</v>
      </c>
      <c r="BL209" s="19" t="s">
        <v>161</v>
      </c>
      <c r="BM209" s="226" t="s">
        <v>444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928</v>
      </c>
      <c r="G210" s="234"/>
      <c r="H210" s="237">
        <v>328.56400000000002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89</v>
      </c>
      <c r="AY210" s="243" t="s">
        <v>142</v>
      </c>
    </row>
    <row r="211" s="12" customFormat="1" ht="22.8" customHeight="1">
      <c r="A211" s="12"/>
      <c r="B211" s="199"/>
      <c r="C211" s="200"/>
      <c r="D211" s="201" t="s">
        <v>81</v>
      </c>
      <c r="E211" s="213" t="s">
        <v>157</v>
      </c>
      <c r="F211" s="213" t="s">
        <v>463</v>
      </c>
      <c r="G211" s="200"/>
      <c r="H211" s="200"/>
      <c r="I211" s="203"/>
      <c r="J211" s="214">
        <f>BK211</f>
        <v>0</v>
      </c>
      <c r="K211" s="200"/>
      <c r="L211" s="205"/>
      <c r="M211" s="206"/>
      <c r="N211" s="207"/>
      <c r="O211" s="207"/>
      <c r="P211" s="208">
        <f>SUM(P212:P227)</f>
        <v>0</v>
      </c>
      <c r="Q211" s="207"/>
      <c r="R211" s="208">
        <f>SUM(R212:R227)</f>
        <v>0.41343534999999998</v>
      </c>
      <c r="S211" s="207"/>
      <c r="T211" s="209">
        <f>SUM(T212:T227)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0" t="s">
        <v>89</v>
      </c>
      <c r="AT211" s="211" t="s">
        <v>81</v>
      </c>
      <c r="AU211" s="211" t="s">
        <v>89</v>
      </c>
      <c r="AY211" s="210" t="s">
        <v>142</v>
      </c>
      <c r="BK211" s="212">
        <f>SUM(BK212:BK227)</f>
        <v>0</v>
      </c>
    </row>
    <row r="212" s="2" customFormat="1" ht="24.15" customHeight="1">
      <c r="A212" s="41"/>
      <c r="B212" s="42"/>
      <c r="C212" s="215" t="s">
        <v>433</v>
      </c>
      <c r="D212" s="215" t="s">
        <v>145</v>
      </c>
      <c r="E212" s="216" t="s">
        <v>465</v>
      </c>
      <c r="F212" s="217" t="s">
        <v>466</v>
      </c>
      <c r="G212" s="218" t="s">
        <v>467</v>
      </c>
      <c r="H212" s="219">
        <v>2</v>
      </c>
      <c r="I212" s="220"/>
      <c r="J212" s="221">
        <f>ROUND(I212*H212,2)</f>
        <v>0</v>
      </c>
      <c r="K212" s="217" t="s">
        <v>233</v>
      </c>
      <c r="L212" s="47"/>
      <c r="M212" s="222" t="s">
        <v>44</v>
      </c>
      <c r="N212" s="223" t="s">
        <v>53</v>
      </c>
      <c r="O212" s="87"/>
      <c r="P212" s="224">
        <f>O212*H212</f>
        <v>0</v>
      </c>
      <c r="Q212" s="224">
        <v>0.17488999999999999</v>
      </c>
      <c r="R212" s="224">
        <f>Q212*H212</f>
        <v>0.34977999999999998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161</v>
      </c>
      <c r="AT212" s="226" t="s">
        <v>145</v>
      </c>
      <c r="AU212" s="226" t="s">
        <v>21</v>
      </c>
      <c r="AY212" s="19" t="s">
        <v>142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89</v>
      </c>
      <c r="BK212" s="227">
        <f>ROUND(I212*H212,2)</f>
        <v>0</v>
      </c>
      <c r="BL212" s="19" t="s">
        <v>161</v>
      </c>
      <c r="BM212" s="226" t="s">
        <v>468</v>
      </c>
    </row>
    <row r="213" s="2" customFormat="1">
      <c r="A213" s="41"/>
      <c r="B213" s="42"/>
      <c r="C213" s="43"/>
      <c r="D213" s="250" t="s">
        <v>235</v>
      </c>
      <c r="E213" s="43"/>
      <c r="F213" s="251" t="s">
        <v>469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235</v>
      </c>
      <c r="AU213" s="19" t="s">
        <v>21</v>
      </c>
    </row>
    <row r="214" s="13" customFormat="1">
      <c r="A214" s="13"/>
      <c r="B214" s="233"/>
      <c r="C214" s="234"/>
      <c r="D214" s="228" t="s">
        <v>156</v>
      </c>
      <c r="E214" s="235" t="s">
        <v>44</v>
      </c>
      <c r="F214" s="236" t="s">
        <v>929</v>
      </c>
      <c r="G214" s="234"/>
      <c r="H214" s="237">
        <v>2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21</v>
      </c>
      <c r="AV214" s="13" t="s">
        <v>21</v>
      </c>
      <c r="AW214" s="13" t="s">
        <v>42</v>
      </c>
      <c r="AX214" s="13" t="s">
        <v>89</v>
      </c>
      <c r="AY214" s="243" t="s">
        <v>142</v>
      </c>
    </row>
    <row r="215" s="2" customFormat="1" ht="16.5" customHeight="1">
      <c r="A215" s="41"/>
      <c r="B215" s="42"/>
      <c r="C215" s="274" t="s">
        <v>441</v>
      </c>
      <c r="D215" s="274" t="s">
        <v>349</v>
      </c>
      <c r="E215" s="275" t="s">
        <v>472</v>
      </c>
      <c r="F215" s="276" t="s">
        <v>473</v>
      </c>
      <c r="G215" s="277" t="s">
        <v>265</v>
      </c>
      <c r="H215" s="278">
        <v>7.3730000000000002</v>
      </c>
      <c r="I215" s="279"/>
      <c r="J215" s="280">
        <f>ROUND(I215*H215,2)</f>
        <v>0</v>
      </c>
      <c r="K215" s="276" t="s">
        <v>233</v>
      </c>
      <c r="L215" s="281"/>
      <c r="M215" s="282" t="s">
        <v>44</v>
      </c>
      <c r="N215" s="283" t="s">
        <v>53</v>
      </c>
      <c r="O215" s="87"/>
      <c r="P215" s="224">
        <f>O215*H215</f>
        <v>0</v>
      </c>
      <c r="Q215" s="224">
        <v>0.0059500000000000004</v>
      </c>
      <c r="R215" s="224">
        <f>Q215*H215</f>
        <v>0.043869350000000001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178</v>
      </c>
      <c r="AT215" s="226" t="s">
        <v>349</v>
      </c>
      <c r="AU215" s="226" t="s">
        <v>21</v>
      </c>
      <c r="AY215" s="19" t="s">
        <v>142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89</v>
      </c>
      <c r="BK215" s="227">
        <f>ROUND(I215*H215,2)</f>
        <v>0</v>
      </c>
      <c r="BL215" s="19" t="s">
        <v>161</v>
      </c>
      <c r="BM215" s="226" t="s">
        <v>474</v>
      </c>
    </row>
    <row r="216" s="2" customFormat="1">
      <c r="A216" s="41"/>
      <c r="B216" s="42"/>
      <c r="C216" s="43"/>
      <c r="D216" s="228" t="s">
        <v>151</v>
      </c>
      <c r="E216" s="43"/>
      <c r="F216" s="229" t="s">
        <v>475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151</v>
      </c>
      <c r="AU216" s="19" t="s">
        <v>21</v>
      </c>
    </row>
    <row r="217" s="13" customFormat="1">
      <c r="A217" s="13"/>
      <c r="B217" s="233"/>
      <c r="C217" s="234"/>
      <c r="D217" s="228" t="s">
        <v>156</v>
      </c>
      <c r="E217" s="235" t="s">
        <v>44</v>
      </c>
      <c r="F217" s="236" t="s">
        <v>930</v>
      </c>
      <c r="G217" s="234"/>
      <c r="H217" s="237">
        <v>7.3730000000000002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156</v>
      </c>
      <c r="AU217" s="243" t="s">
        <v>21</v>
      </c>
      <c r="AV217" s="13" t="s">
        <v>21</v>
      </c>
      <c r="AW217" s="13" t="s">
        <v>42</v>
      </c>
      <c r="AX217" s="13" t="s">
        <v>89</v>
      </c>
      <c r="AY217" s="243" t="s">
        <v>142</v>
      </c>
    </row>
    <row r="218" s="2" customFormat="1" ht="16.5" customHeight="1">
      <c r="A218" s="41"/>
      <c r="B218" s="42"/>
      <c r="C218" s="274" t="s">
        <v>446</v>
      </c>
      <c r="D218" s="274" t="s">
        <v>349</v>
      </c>
      <c r="E218" s="275" t="s">
        <v>477</v>
      </c>
      <c r="F218" s="276" t="s">
        <v>478</v>
      </c>
      <c r="G218" s="277" t="s">
        <v>467</v>
      </c>
      <c r="H218" s="278">
        <v>2.02</v>
      </c>
      <c r="I218" s="279"/>
      <c r="J218" s="280">
        <f>ROUND(I218*H218,2)</f>
        <v>0</v>
      </c>
      <c r="K218" s="276" t="s">
        <v>44</v>
      </c>
      <c r="L218" s="281"/>
      <c r="M218" s="282" t="s">
        <v>44</v>
      </c>
      <c r="N218" s="283" t="s">
        <v>53</v>
      </c>
      <c r="O218" s="87"/>
      <c r="P218" s="224">
        <f>O218*H218</f>
        <v>0</v>
      </c>
      <c r="Q218" s="224">
        <v>0.0092999999999999992</v>
      </c>
      <c r="R218" s="224">
        <f>Q218*H218</f>
        <v>0.018785999999999997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178</v>
      </c>
      <c r="AT218" s="226" t="s">
        <v>349</v>
      </c>
      <c r="AU218" s="226" t="s">
        <v>21</v>
      </c>
      <c r="AY218" s="19" t="s">
        <v>142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89</v>
      </c>
      <c r="BK218" s="227">
        <f>ROUND(I218*H218,2)</f>
        <v>0</v>
      </c>
      <c r="BL218" s="19" t="s">
        <v>161</v>
      </c>
      <c r="BM218" s="226" t="s">
        <v>479</v>
      </c>
    </row>
    <row r="219" s="13" customFormat="1">
      <c r="A219" s="13"/>
      <c r="B219" s="233"/>
      <c r="C219" s="234"/>
      <c r="D219" s="228" t="s">
        <v>156</v>
      </c>
      <c r="E219" s="235" t="s">
        <v>44</v>
      </c>
      <c r="F219" s="236" t="s">
        <v>931</v>
      </c>
      <c r="G219" s="234"/>
      <c r="H219" s="237">
        <v>2.02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156</v>
      </c>
      <c r="AU219" s="243" t="s">
        <v>21</v>
      </c>
      <c r="AV219" s="13" t="s">
        <v>21</v>
      </c>
      <c r="AW219" s="13" t="s">
        <v>42</v>
      </c>
      <c r="AX219" s="13" t="s">
        <v>89</v>
      </c>
      <c r="AY219" s="243" t="s">
        <v>142</v>
      </c>
    </row>
    <row r="220" s="2" customFormat="1" ht="16.5" customHeight="1">
      <c r="A220" s="41"/>
      <c r="B220" s="42"/>
      <c r="C220" s="274" t="s">
        <v>451</v>
      </c>
      <c r="D220" s="274" t="s">
        <v>349</v>
      </c>
      <c r="E220" s="275" t="s">
        <v>482</v>
      </c>
      <c r="F220" s="276" t="s">
        <v>483</v>
      </c>
      <c r="G220" s="277" t="s">
        <v>405</v>
      </c>
      <c r="H220" s="278">
        <v>0.001</v>
      </c>
      <c r="I220" s="279"/>
      <c r="J220" s="280">
        <f>ROUND(I220*H220,2)</f>
        <v>0</v>
      </c>
      <c r="K220" s="276" t="s">
        <v>233</v>
      </c>
      <c r="L220" s="281"/>
      <c r="M220" s="282" t="s">
        <v>44</v>
      </c>
      <c r="N220" s="283" t="s">
        <v>53</v>
      </c>
      <c r="O220" s="87"/>
      <c r="P220" s="224">
        <f>O220*H220</f>
        <v>0</v>
      </c>
      <c r="Q220" s="224">
        <v>1</v>
      </c>
      <c r="R220" s="224">
        <f>Q220*H220</f>
        <v>0.001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178</v>
      </c>
      <c r="AT220" s="226" t="s">
        <v>349</v>
      </c>
      <c r="AU220" s="226" t="s">
        <v>21</v>
      </c>
      <c r="AY220" s="19" t="s">
        <v>142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89</v>
      </c>
      <c r="BK220" s="227">
        <f>ROUND(I220*H220,2)</f>
        <v>0</v>
      </c>
      <c r="BL220" s="19" t="s">
        <v>161</v>
      </c>
      <c r="BM220" s="226" t="s">
        <v>484</v>
      </c>
    </row>
    <row r="221" s="13" customFormat="1">
      <c r="A221" s="13"/>
      <c r="B221" s="233"/>
      <c r="C221" s="234"/>
      <c r="D221" s="228" t="s">
        <v>156</v>
      </c>
      <c r="E221" s="235" t="s">
        <v>44</v>
      </c>
      <c r="F221" s="236" t="s">
        <v>932</v>
      </c>
      <c r="G221" s="234"/>
      <c r="H221" s="237">
        <v>0.001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21</v>
      </c>
      <c r="AV221" s="13" t="s">
        <v>21</v>
      </c>
      <c r="AW221" s="13" t="s">
        <v>42</v>
      </c>
      <c r="AX221" s="13" t="s">
        <v>89</v>
      </c>
      <c r="AY221" s="243" t="s">
        <v>142</v>
      </c>
    </row>
    <row r="222" s="2" customFormat="1" ht="16.5" customHeight="1">
      <c r="A222" s="41"/>
      <c r="B222" s="42"/>
      <c r="C222" s="215" t="s">
        <v>456</v>
      </c>
      <c r="D222" s="215" t="s">
        <v>145</v>
      </c>
      <c r="E222" s="216" t="s">
        <v>487</v>
      </c>
      <c r="F222" s="217" t="s">
        <v>488</v>
      </c>
      <c r="G222" s="218" t="s">
        <v>265</v>
      </c>
      <c r="H222" s="219">
        <v>183.63</v>
      </c>
      <c r="I222" s="220"/>
      <c r="J222" s="221">
        <f>ROUND(I222*H222,2)</f>
        <v>0</v>
      </c>
      <c r="K222" s="217" t="s">
        <v>233</v>
      </c>
      <c r="L222" s="47"/>
      <c r="M222" s="222" t="s">
        <v>44</v>
      </c>
      <c r="N222" s="223" t="s">
        <v>53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161</v>
      </c>
      <c r="AT222" s="226" t="s">
        <v>145</v>
      </c>
      <c r="AU222" s="226" t="s">
        <v>21</v>
      </c>
      <c r="AY222" s="19" t="s">
        <v>142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89</v>
      </c>
      <c r="BK222" s="227">
        <f>ROUND(I222*H222,2)</f>
        <v>0</v>
      </c>
      <c r="BL222" s="19" t="s">
        <v>161</v>
      </c>
      <c r="BM222" s="226" t="s">
        <v>489</v>
      </c>
    </row>
    <row r="223" s="2" customFormat="1">
      <c r="A223" s="41"/>
      <c r="B223" s="42"/>
      <c r="C223" s="43"/>
      <c r="D223" s="250" t="s">
        <v>235</v>
      </c>
      <c r="E223" s="43"/>
      <c r="F223" s="251" t="s">
        <v>490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235</v>
      </c>
      <c r="AU223" s="19" t="s">
        <v>21</v>
      </c>
    </row>
    <row r="224" s="13" customFormat="1">
      <c r="A224" s="13"/>
      <c r="B224" s="233"/>
      <c r="C224" s="234"/>
      <c r="D224" s="228" t="s">
        <v>156</v>
      </c>
      <c r="E224" s="235" t="s">
        <v>44</v>
      </c>
      <c r="F224" s="236" t="s">
        <v>933</v>
      </c>
      <c r="G224" s="234"/>
      <c r="H224" s="237">
        <v>183.63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156</v>
      </c>
      <c r="AU224" s="243" t="s">
        <v>21</v>
      </c>
      <c r="AV224" s="13" t="s">
        <v>21</v>
      </c>
      <c r="AW224" s="13" t="s">
        <v>42</v>
      </c>
      <c r="AX224" s="13" t="s">
        <v>89</v>
      </c>
      <c r="AY224" s="243" t="s">
        <v>142</v>
      </c>
    </row>
    <row r="225" s="2" customFormat="1" ht="16.5" customHeight="1">
      <c r="A225" s="41"/>
      <c r="B225" s="42"/>
      <c r="C225" s="215" t="s">
        <v>464</v>
      </c>
      <c r="D225" s="215" t="s">
        <v>145</v>
      </c>
      <c r="E225" s="216" t="s">
        <v>493</v>
      </c>
      <c r="F225" s="217" t="s">
        <v>494</v>
      </c>
      <c r="G225" s="218" t="s">
        <v>265</v>
      </c>
      <c r="H225" s="219">
        <v>183.63</v>
      </c>
      <c r="I225" s="220"/>
      <c r="J225" s="221">
        <f>ROUND(I225*H225,2)</f>
        <v>0</v>
      </c>
      <c r="K225" s="217" t="s">
        <v>233</v>
      </c>
      <c r="L225" s="47"/>
      <c r="M225" s="222" t="s">
        <v>44</v>
      </c>
      <c r="N225" s="223" t="s">
        <v>53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161</v>
      </c>
      <c r="AT225" s="226" t="s">
        <v>145</v>
      </c>
      <c r="AU225" s="226" t="s">
        <v>21</v>
      </c>
      <c r="AY225" s="19" t="s">
        <v>142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89</v>
      </c>
      <c r="BK225" s="227">
        <f>ROUND(I225*H225,2)</f>
        <v>0</v>
      </c>
      <c r="BL225" s="19" t="s">
        <v>161</v>
      </c>
      <c r="BM225" s="226" t="s">
        <v>495</v>
      </c>
    </row>
    <row r="226" s="2" customFormat="1">
      <c r="A226" s="41"/>
      <c r="B226" s="42"/>
      <c r="C226" s="43"/>
      <c r="D226" s="250" t="s">
        <v>235</v>
      </c>
      <c r="E226" s="43"/>
      <c r="F226" s="251" t="s">
        <v>496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235</v>
      </c>
      <c r="AU226" s="19" t="s">
        <v>21</v>
      </c>
    </row>
    <row r="227" s="13" customFormat="1">
      <c r="A227" s="13"/>
      <c r="B227" s="233"/>
      <c r="C227" s="234"/>
      <c r="D227" s="228" t="s">
        <v>156</v>
      </c>
      <c r="E227" s="235" t="s">
        <v>44</v>
      </c>
      <c r="F227" s="236" t="s">
        <v>933</v>
      </c>
      <c r="G227" s="234"/>
      <c r="H227" s="237">
        <v>183.63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156</v>
      </c>
      <c r="AU227" s="243" t="s">
        <v>21</v>
      </c>
      <c r="AV227" s="13" t="s">
        <v>21</v>
      </c>
      <c r="AW227" s="13" t="s">
        <v>42</v>
      </c>
      <c r="AX227" s="13" t="s">
        <v>89</v>
      </c>
      <c r="AY227" s="243" t="s">
        <v>142</v>
      </c>
    </row>
    <row r="228" s="12" customFormat="1" ht="22.8" customHeight="1">
      <c r="A228" s="12"/>
      <c r="B228" s="199"/>
      <c r="C228" s="200"/>
      <c r="D228" s="201" t="s">
        <v>81</v>
      </c>
      <c r="E228" s="213" t="s">
        <v>161</v>
      </c>
      <c r="F228" s="213" t="s">
        <v>497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SUM(P229:P249)</f>
        <v>0</v>
      </c>
      <c r="Q228" s="207"/>
      <c r="R228" s="208">
        <f>SUM(R229:R249)</f>
        <v>1.9545600000000001</v>
      </c>
      <c r="S228" s="207"/>
      <c r="T228" s="209">
        <f>SUM(T229:T249)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89</v>
      </c>
      <c r="AT228" s="211" t="s">
        <v>81</v>
      </c>
      <c r="AU228" s="211" t="s">
        <v>89</v>
      </c>
      <c r="AY228" s="210" t="s">
        <v>142</v>
      </c>
      <c r="BK228" s="212">
        <f>SUM(BK229:BK249)</f>
        <v>0</v>
      </c>
    </row>
    <row r="229" s="2" customFormat="1" ht="21.75" customHeight="1">
      <c r="A229" s="41"/>
      <c r="B229" s="42"/>
      <c r="C229" s="215" t="s">
        <v>471</v>
      </c>
      <c r="D229" s="215" t="s">
        <v>145</v>
      </c>
      <c r="E229" s="216" t="s">
        <v>499</v>
      </c>
      <c r="F229" s="217" t="s">
        <v>500</v>
      </c>
      <c r="G229" s="218" t="s">
        <v>203</v>
      </c>
      <c r="H229" s="219">
        <v>26.856000000000002</v>
      </c>
      <c r="I229" s="220"/>
      <c r="J229" s="221">
        <f>ROUND(I229*H229,2)</f>
        <v>0</v>
      </c>
      <c r="K229" s="217" t="s">
        <v>233</v>
      </c>
      <c r="L229" s="47"/>
      <c r="M229" s="222" t="s">
        <v>44</v>
      </c>
      <c r="N229" s="223" t="s">
        <v>53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161</v>
      </c>
      <c r="AT229" s="226" t="s">
        <v>145</v>
      </c>
      <c r="AU229" s="226" t="s">
        <v>21</v>
      </c>
      <c r="AY229" s="19" t="s">
        <v>142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89</v>
      </c>
      <c r="BK229" s="227">
        <f>ROUND(I229*H229,2)</f>
        <v>0</v>
      </c>
      <c r="BL229" s="19" t="s">
        <v>161</v>
      </c>
      <c r="BM229" s="226" t="s">
        <v>501</v>
      </c>
    </row>
    <row r="230" s="2" customFormat="1">
      <c r="A230" s="41"/>
      <c r="B230" s="42"/>
      <c r="C230" s="43"/>
      <c r="D230" s="250" t="s">
        <v>235</v>
      </c>
      <c r="E230" s="43"/>
      <c r="F230" s="251" t="s">
        <v>502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235</v>
      </c>
      <c r="AU230" s="19" t="s">
        <v>21</v>
      </c>
    </row>
    <row r="231" s="13" customFormat="1">
      <c r="A231" s="13"/>
      <c r="B231" s="233"/>
      <c r="C231" s="234"/>
      <c r="D231" s="228" t="s">
        <v>156</v>
      </c>
      <c r="E231" s="235" t="s">
        <v>44</v>
      </c>
      <c r="F231" s="236" t="s">
        <v>934</v>
      </c>
      <c r="G231" s="234"/>
      <c r="H231" s="237">
        <v>22.382999999999999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156</v>
      </c>
      <c r="AU231" s="243" t="s">
        <v>21</v>
      </c>
      <c r="AV231" s="13" t="s">
        <v>21</v>
      </c>
      <c r="AW231" s="13" t="s">
        <v>42</v>
      </c>
      <c r="AX231" s="13" t="s">
        <v>82</v>
      </c>
      <c r="AY231" s="243" t="s">
        <v>142</v>
      </c>
    </row>
    <row r="232" s="13" customFormat="1">
      <c r="A232" s="13"/>
      <c r="B232" s="233"/>
      <c r="C232" s="234"/>
      <c r="D232" s="228" t="s">
        <v>156</v>
      </c>
      <c r="E232" s="235" t="s">
        <v>44</v>
      </c>
      <c r="F232" s="236" t="s">
        <v>935</v>
      </c>
      <c r="G232" s="234"/>
      <c r="H232" s="237">
        <v>4.4729999999999999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156</v>
      </c>
      <c r="AU232" s="243" t="s">
        <v>21</v>
      </c>
      <c r="AV232" s="13" t="s">
        <v>21</v>
      </c>
      <c r="AW232" s="13" t="s">
        <v>42</v>
      </c>
      <c r="AX232" s="13" t="s">
        <v>82</v>
      </c>
      <c r="AY232" s="243" t="s">
        <v>142</v>
      </c>
    </row>
    <row r="233" s="14" customFormat="1">
      <c r="A233" s="14"/>
      <c r="B233" s="252"/>
      <c r="C233" s="253"/>
      <c r="D233" s="228" t="s">
        <v>156</v>
      </c>
      <c r="E233" s="254" t="s">
        <v>44</v>
      </c>
      <c r="F233" s="255" t="s">
        <v>248</v>
      </c>
      <c r="G233" s="253"/>
      <c r="H233" s="256">
        <v>26.856000000000002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2" t="s">
        <v>156</v>
      </c>
      <c r="AU233" s="262" t="s">
        <v>21</v>
      </c>
      <c r="AV233" s="14" t="s">
        <v>161</v>
      </c>
      <c r="AW233" s="14" t="s">
        <v>42</v>
      </c>
      <c r="AX233" s="14" t="s">
        <v>89</v>
      </c>
      <c r="AY233" s="262" t="s">
        <v>142</v>
      </c>
    </row>
    <row r="234" s="2" customFormat="1" ht="16.5" customHeight="1">
      <c r="A234" s="41"/>
      <c r="B234" s="42"/>
      <c r="C234" s="215" t="s">
        <v>29</v>
      </c>
      <c r="D234" s="215" t="s">
        <v>145</v>
      </c>
      <c r="E234" s="216" t="s">
        <v>506</v>
      </c>
      <c r="F234" s="217" t="s">
        <v>507</v>
      </c>
      <c r="G234" s="218" t="s">
        <v>467</v>
      </c>
      <c r="H234" s="219">
        <v>10</v>
      </c>
      <c r="I234" s="220"/>
      <c r="J234" s="221">
        <f>ROUND(I234*H234,2)</f>
        <v>0</v>
      </c>
      <c r="K234" s="217" t="s">
        <v>233</v>
      </c>
      <c r="L234" s="47"/>
      <c r="M234" s="222" t="s">
        <v>44</v>
      </c>
      <c r="N234" s="223" t="s">
        <v>53</v>
      </c>
      <c r="O234" s="87"/>
      <c r="P234" s="224">
        <f>O234*H234</f>
        <v>0</v>
      </c>
      <c r="Q234" s="224">
        <v>0.087419999999999998</v>
      </c>
      <c r="R234" s="224">
        <f>Q234*H234</f>
        <v>0.87419999999999998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161</v>
      </c>
      <c r="AT234" s="226" t="s">
        <v>145</v>
      </c>
      <c r="AU234" s="226" t="s">
        <v>21</v>
      </c>
      <c r="AY234" s="19" t="s">
        <v>142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89</v>
      </c>
      <c r="BK234" s="227">
        <f>ROUND(I234*H234,2)</f>
        <v>0</v>
      </c>
      <c r="BL234" s="19" t="s">
        <v>161</v>
      </c>
      <c r="BM234" s="226" t="s">
        <v>508</v>
      </c>
    </row>
    <row r="235" s="2" customFormat="1">
      <c r="A235" s="41"/>
      <c r="B235" s="42"/>
      <c r="C235" s="43"/>
      <c r="D235" s="250" t="s">
        <v>235</v>
      </c>
      <c r="E235" s="43"/>
      <c r="F235" s="251" t="s">
        <v>509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19" t="s">
        <v>235</v>
      </c>
      <c r="AU235" s="19" t="s">
        <v>21</v>
      </c>
    </row>
    <row r="236" s="13" customFormat="1">
      <c r="A236" s="13"/>
      <c r="B236" s="233"/>
      <c r="C236" s="234"/>
      <c r="D236" s="228" t="s">
        <v>156</v>
      </c>
      <c r="E236" s="235" t="s">
        <v>44</v>
      </c>
      <c r="F236" s="236" t="s">
        <v>936</v>
      </c>
      <c r="G236" s="234"/>
      <c r="H236" s="237">
        <v>10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156</v>
      </c>
      <c r="AU236" s="243" t="s">
        <v>21</v>
      </c>
      <c r="AV236" s="13" t="s">
        <v>21</v>
      </c>
      <c r="AW236" s="13" t="s">
        <v>42</v>
      </c>
      <c r="AX236" s="13" t="s">
        <v>89</v>
      </c>
      <c r="AY236" s="243" t="s">
        <v>142</v>
      </c>
    </row>
    <row r="237" s="2" customFormat="1" ht="16.5" customHeight="1">
      <c r="A237" s="41"/>
      <c r="B237" s="42"/>
      <c r="C237" s="274" t="s">
        <v>481</v>
      </c>
      <c r="D237" s="274" t="s">
        <v>349</v>
      </c>
      <c r="E237" s="275" t="s">
        <v>513</v>
      </c>
      <c r="F237" s="276" t="s">
        <v>514</v>
      </c>
      <c r="G237" s="277" t="s">
        <v>467</v>
      </c>
      <c r="H237" s="278">
        <v>1.01</v>
      </c>
      <c r="I237" s="279"/>
      <c r="J237" s="280">
        <f>ROUND(I237*H237,2)</f>
        <v>0</v>
      </c>
      <c r="K237" s="276" t="s">
        <v>233</v>
      </c>
      <c r="L237" s="281"/>
      <c r="M237" s="282" t="s">
        <v>44</v>
      </c>
      <c r="N237" s="283" t="s">
        <v>53</v>
      </c>
      <c r="O237" s="87"/>
      <c r="P237" s="224">
        <f>O237*H237</f>
        <v>0</v>
      </c>
      <c r="Q237" s="224">
        <v>0.040000000000000001</v>
      </c>
      <c r="R237" s="224">
        <f>Q237*H237</f>
        <v>0.040399999999999998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178</v>
      </c>
      <c r="AT237" s="226" t="s">
        <v>349</v>
      </c>
      <c r="AU237" s="226" t="s">
        <v>21</v>
      </c>
      <c r="AY237" s="19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89</v>
      </c>
      <c r="BK237" s="227">
        <f>ROUND(I237*H237,2)</f>
        <v>0</v>
      </c>
      <c r="BL237" s="19" t="s">
        <v>161</v>
      </c>
      <c r="BM237" s="226" t="s">
        <v>515</v>
      </c>
    </row>
    <row r="238" s="13" customFormat="1">
      <c r="A238" s="13"/>
      <c r="B238" s="233"/>
      <c r="C238" s="234"/>
      <c r="D238" s="228" t="s">
        <v>156</v>
      </c>
      <c r="E238" s="235" t="s">
        <v>44</v>
      </c>
      <c r="F238" s="236" t="s">
        <v>937</v>
      </c>
      <c r="G238" s="234"/>
      <c r="H238" s="237">
        <v>1.01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156</v>
      </c>
      <c r="AU238" s="243" t="s">
        <v>21</v>
      </c>
      <c r="AV238" s="13" t="s">
        <v>21</v>
      </c>
      <c r="AW238" s="13" t="s">
        <v>42</v>
      </c>
      <c r="AX238" s="13" t="s">
        <v>89</v>
      </c>
      <c r="AY238" s="243" t="s">
        <v>142</v>
      </c>
    </row>
    <row r="239" s="2" customFormat="1" ht="16.5" customHeight="1">
      <c r="A239" s="41"/>
      <c r="B239" s="42"/>
      <c r="C239" s="274" t="s">
        <v>486</v>
      </c>
      <c r="D239" s="274" t="s">
        <v>349</v>
      </c>
      <c r="E239" s="275" t="s">
        <v>518</v>
      </c>
      <c r="F239" s="276" t="s">
        <v>519</v>
      </c>
      <c r="G239" s="277" t="s">
        <v>467</v>
      </c>
      <c r="H239" s="278">
        <v>5.0499999999999998</v>
      </c>
      <c r="I239" s="279"/>
      <c r="J239" s="280">
        <f>ROUND(I239*H239,2)</f>
        <v>0</v>
      </c>
      <c r="K239" s="276" t="s">
        <v>233</v>
      </c>
      <c r="L239" s="281"/>
      <c r="M239" s="282" t="s">
        <v>44</v>
      </c>
      <c r="N239" s="283" t="s">
        <v>53</v>
      </c>
      <c r="O239" s="87"/>
      <c r="P239" s="224">
        <f>O239*H239</f>
        <v>0</v>
      </c>
      <c r="Q239" s="224">
        <v>0.050999999999999997</v>
      </c>
      <c r="R239" s="224">
        <f>Q239*H239</f>
        <v>0.25755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178</v>
      </c>
      <c r="AT239" s="226" t="s">
        <v>349</v>
      </c>
      <c r="AU239" s="226" t="s">
        <v>21</v>
      </c>
      <c r="AY239" s="19" t="s">
        <v>142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89</v>
      </c>
      <c r="BK239" s="227">
        <f>ROUND(I239*H239,2)</f>
        <v>0</v>
      </c>
      <c r="BL239" s="19" t="s">
        <v>161</v>
      </c>
      <c r="BM239" s="226" t="s">
        <v>520</v>
      </c>
    </row>
    <row r="240" s="13" customFormat="1">
      <c r="A240" s="13"/>
      <c r="B240" s="233"/>
      <c r="C240" s="234"/>
      <c r="D240" s="228" t="s">
        <v>156</v>
      </c>
      <c r="E240" s="235" t="s">
        <v>44</v>
      </c>
      <c r="F240" s="236" t="s">
        <v>938</v>
      </c>
      <c r="G240" s="234"/>
      <c r="H240" s="237">
        <v>5.0499999999999998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156</v>
      </c>
      <c r="AU240" s="243" t="s">
        <v>21</v>
      </c>
      <c r="AV240" s="13" t="s">
        <v>21</v>
      </c>
      <c r="AW240" s="13" t="s">
        <v>42</v>
      </c>
      <c r="AX240" s="13" t="s">
        <v>82</v>
      </c>
      <c r="AY240" s="243" t="s">
        <v>142</v>
      </c>
    </row>
    <row r="241" s="14" customFormat="1">
      <c r="A241" s="14"/>
      <c r="B241" s="252"/>
      <c r="C241" s="253"/>
      <c r="D241" s="228" t="s">
        <v>156</v>
      </c>
      <c r="E241" s="254" t="s">
        <v>44</v>
      </c>
      <c r="F241" s="255" t="s">
        <v>248</v>
      </c>
      <c r="G241" s="253"/>
      <c r="H241" s="256">
        <v>5.0499999999999998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2" t="s">
        <v>156</v>
      </c>
      <c r="AU241" s="262" t="s">
        <v>21</v>
      </c>
      <c r="AV241" s="14" t="s">
        <v>161</v>
      </c>
      <c r="AW241" s="14" t="s">
        <v>42</v>
      </c>
      <c r="AX241" s="14" t="s">
        <v>89</v>
      </c>
      <c r="AY241" s="262" t="s">
        <v>142</v>
      </c>
    </row>
    <row r="242" s="2" customFormat="1" ht="16.5" customHeight="1">
      <c r="A242" s="41"/>
      <c r="B242" s="42"/>
      <c r="C242" s="274" t="s">
        <v>492</v>
      </c>
      <c r="D242" s="274" t="s">
        <v>349</v>
      </c>
      <c r="E242" s="275" t="s">
        <v>523</v>
      </c>
      <c r="F242" s="276" t="s">
        <v>524</v>
      </c>
      <c r="G242" s="277" t="s">
        <v>467</v>
      </c>
      <c r="H242" s="278">
        <v>4.04</v>
      </c>
      <c r="I242" s="279"/>
      <c r="J242" s="280">
        <f>ROUND(I242*H242,2)</f>
        <v>0</v>
      </c>
      <c r="K242" s="276" t="s">
        <v>233</v>
      </c>
      <c r="L242" s="281"/>
      <c r="M242" s="282" t="s">
        <v>44</v>
      </c>
      <c r="N242" s="283" t="s">
        <v>53</v>
      </c>
      <c r="O242" s="87"/>
      <c r="P242" s="224">
        <f>O242*H242</f>
        <v>0</v>
      </c>
      <c r="Q242" s="224">
        <v>0.068000000000000005</v>
      </c>
      <c r="R242" s="224">
        <f>Q242*H242</f>
        <v>0.27472000000000002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178</v>
      </c>
      <c r="AT242" s="226" t="s">
        <v>349</v>
      </c>
      <c r="AU242" s="226" t="s">
        <v>21</v>
      </c>
      <c r="AY242" s="19" t="s">
        <v>142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89</v>
      </c>
      <c r="BK242" s="227">
        <f>ROUND(I242*H242,2)</f>
        <v>0</v>
      </c>
      <c r="BL242" s="19" t="s">
        <v>161</v>
      </c>
      <c r="BM242" s="226" t="s">
        <v>525</v>
      </c>
    </row>
    <row r="243" s="13" customFormat="1">
      <c r="A243" s="13"/>
      <c r="B243" s="233"/>
      <c r="C243" s="234"/>
      <c r="D243" s="228" t="s">
        <v>156</v>
      </c>
      <c r="E243" s="235" t="s">
        <v>44</v>
      </c>
      <c r="F243" s="236" t="s">
        <v>651</v>
      </c>
      <c r="G243" s="234"/>
      <c r="H243" s="237">
        <v>4.04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156</v>
      </c>
      <c r="AU243" s="243" t="s">
        <v>21</v>
      </c>
      <c r="AV243" s="13" t="s">
        <v>21</v>
      </c>
      <c r="AW243" s="13" t="s">
        <v>42</v>
      </c>
      <c r="AX243" s="13" t="s">
        <v>82</v>
      </c>
      <c r="AY243" s="243" t="s">
        <v>142</v>
      </c>
    </row>
    <row r="244" s="14" customFormat="1">
      <c r="A244" s="14"/>
      <c r="B244" s="252"/>
      <c r="C244" s="253"/>
      <c r="D244" s="228" t="s">
        <v>156</v>
      </c>
      <c r="E244" s="254" t="s">
        <v>44</v>
      </c>
      <c r="F244" s="255" t="s">
        <v>248</v>
      </c>
      <c r="G244" s="253"/>
      <c r="H244" s="256">
        <v>4.04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2" t="s">
        <v>156</v>
      </c>
      <c r="AU244" s="262" t="s">
        <v>21</v>
      </c>
      <c r="AV244" s="14" t="s">
        <v>161</v>
      </c>
      <c r="AW244" s="14" t="s">
        <v>42</v>
      </c>
      <c r="AX244" s="14" t="s">
        <v>89</v>
      </c>
      <c r="AY244" s="262" t="s">
        <v>142</v>
      </c>
    </row>
    <row r="245" s="2" customFormat="1" ht="21.75" customHeight="1">
      <c r="A245" s="41"/>
      <c r="B245" s="42"/>
      <c r="C245" s="215" t="s">
        <v>498</v>
      </c>
      <c r="D245" s="215" t="s">
        <v>145</v>
      </c>
      <c r="E245" s="216" t="s">
        <v>939</v>
      </c>
      <c r="F245" s="217" t="s">
        <v>940</v>
      </c>
      <c r="G245" s="218" t="s">
        <v>467</v>
      </c>
      <c r="H245" s="219">
        <v>3</v>
      </c>
      <c r="I245" s="220"/>
      <c r="J245" s="221">
        <f>ROUND(I245*H245,2)</f>
        <v>0</v>
      </c>
      <c r="K245" s="217" t="s">
        <v>233</v>
      </c>
      <c r="L245" s="47"/>
      <c r="M245" s="222" t="s">
        <v>44</v>
      </c>
      <c r="N245" s="223" t="s">
        <v>53</v>
      </c>
      <c r="O245" s="87"/>
      <c r="P245" s="224">
        <f>O245*H245</f>
        <v>0</v>
      </c>
      <c r="Q245" s="224">
        <v>0.087419999999999998</v>
      </c>
      <c r="R245" s="224">
        <f>Q245*H245</f>
        <v>0.26225999999999999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161</v>
      </c>
      <c r="AT245" s="226" t="s">
        <v>145</v>
      </c>
      <c r="AU245" s="226" t="s">
        <v>21</v>
      </c>
      <c r="AY245" s="19" t="s">
        <v>142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89</v>
      </c>
      <c r="BK245" s="227">
        <f>ROUND(I245*H245,2)</f>
        <v>0</v>
      </c>
      <c r="BL245" s="19" t="s">
        <v>161</v>
      </c>
      <c r="BM245" s="226" t="s">
        <v>941</v>
      </c>
    </row>
    <row r="246" s="2" customFormat="1">
      <c r="A246" s="41"/>
      <c r="B246" s="42"/>
      <c r="C246" s="43"/>
      <c r="D246" s="250" t="s">
        <v>235</v>
      </c>
      <c r="E246" s="43"/>
      <c r="F246" s="251" t="s">
        <v>942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235</v>
      </c>
      <c r="AU246" s="19" t="s">
        <v>21</v>
      </c>
    </row>
    <row r="247" s="13" customFormat="1">
      <c r="A247" s="13"/>
      <c r="B247" s="233"/>
      <c r="C247" s="234"/>
      <c r="D247" s="228" t="s">
        <v>156</v>
      </c>
      <c r="E247" s="235" t="s">
        <v>44</v>
      </c>
      <c r="F247" s="236" t="s">
        <v>157</v>
      </c>
      <c r="G247" s="234"/>
      <c r="H247" s="237">
        <v>3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156</v>
      </c>
      <c r="AU247" s="243" t="s">
        <v>21</v>
      </c>
      <c r="AV247" s="13" t="s">
        <v>21</v>
      </c>
      <c r="AW247" s="13" t="s">
        <v>42</v>
      </c>
      <c r="AX247" s="13" t="s">
        <v>89</v>
      </c>
      <c r="AY247" s="243" t="s">
        <v>142</v>
      </c>
    </row>
    <row r="248" s="2" customFormat="1" ht="16.5" customHeight="1">
      <c r="A248" s="41"/>
      <c r="B248" s="42"/>
      <c r="C248" s="274" t="s">
        <v>505</v>
      </c>
      <c r="D248" s="274" t="s">
        <v>349</v>
      </c>
      <c r="E248" s="275" t="s">
        <v>943</v>
      </c>
      <c r="F248" s="276" t="s">
        <v>944</v>
      </c>
      <c r="G248" s="277" t="s">
        <v>467</v>
      </c>
      <c r="H248" s="278">
        <v>3.0299999999999998</v>
      </c>
      <c r="I248" s="279"/>
      <c r="J248" s="280">
        <f>ROUND(I248*H248,2)</f>
        <v>0</v>
      </c>
      <c r="K248" s="276" t="s">
        <v>233</v>
      </c>
      <c r="L248" s="281"/>
      <c r="M248" s="282" t="s">
        <v>44</v>
      </c>
      <c r="N248" s="283" t="s">
        <v>53</v>
      </c>
      <c r="O248" s="87"/>
      <c r="P248" s="224">
        <f>O248*H248</f>
        <v>0</v>
      </c>
      <c r="Q248" s="224">
        <v>0.081000000000000003</v>
      </c>
      <c r="R248" s="224">
        <f>Q248*H248</f>
        <v>0.24542999999999998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178</v>
      </c>
      <c r="AT248" s="226" t="s">
        <v>349</v>
      </c>
      <c r="AU248" s="226" t="s">
        <v>21</v>
      </c>
      <c r="AY248" s="19" t="s">
        <v>142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89</v>
      </c>
      <c r="BK248" s="227">
        <f>ROUND(I248*H248,2)</f>
        <v>0</v>
      </c>
      <c r="BL248" s="19" t="s">
        <v>161</v>
      </c>
      <c r="BM248" s="226" t="s">
        <v>945</v>
      </c>
    </row>
    <row r="249" s="13" customFormat="1">
      <c r="A249" s="13"/>
      <c r="B249" s="233"/>
      <c r="C249" s="234"/>
      <c r="D249" s="228" t="s">
        <v>156</v>
      </c>
      <c r="E249" s="235" t="s">
        <v>44</v>
      </c>
      <c r="F249" s="236" t="s">
        <v>946</v>
      </c>
      <c r="G249" s="234"/>
      <c r="H249" s="237">
        <v>3.0299999999999998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21</v>
      </c>
      <c r="AV249" s="13" t="s">
        <v>21</v>
      </c>
      <c r="AW249" s="13" t="s">
        <v>42</v>
      </c>
      <c r="AX249" s="13" t="s">
        <v>89</v>
      </c>
      <c r="AY249" s="243" t="s">
        <v>142</v>
      </c>
    </row>
    <row r="250" s="12" customFormat="1" ht="22.8" customHeight="1">
      <c r="A250" s="12"/>
      <c r="B250" s="199"/>
      <c r="C250" s="200"/>
      <c r="D250" s="201" t="s">
        <v>81</v>
      </c>
      <c r="E250" s="213" t="s">
        <v>178</v>
      </c>
      <c r="F250" s="213" t="s">
        <v>568</v>
      </c>
      <c r="G250" s="200"/>
      <c r="H250" s="200"/>
      <c r="I250" s="203"/>
      <c r="J250" s="214">
        <f>BK250</f>
        <v>0</v>
      </c>
      <c r="K250" s="200"/>
      <c r="L250" s="205"/>
      <c r="M250" s="206"/>
      <c r="N250" s="207"/>
      <c r="O250" s="207"/>
      <c r="P250" s="208">
        <f>SUM(P251:P336)</f>
        <v>0</v>
      </c>
      <c r="Q250" s="207"/>
      <c r="R250" s="208">
        <f>SUM(R251:R336)</f>
        <v>121.26063488</v>
      </c>
      <c r="S250" s="207"/>
      <c r="T250" s="209">
        <f>SUM(T251:T336)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89</v>
      </c>
      <c r="AT250" s="211" t="s">
        <v>81</v>
      </c>
      <c r="AU250" s="211" t="s">
        <v>89</v>
      </c>
      <c r="AY250" s="210" t="s">
        <v>142</v>
      </c>
      <c r="BK250" s="212">
        <f>SUM(BK251:BK336)</f>
        <v>0</v>
      </c>
    </row>
    <row r="251" s="2" customFormat="1" ht="16.5" customHeight="1">
      <c r="A251" s="41"/>
      <c r="B251" s="42"/>
      <c r="C251" s="215" t="s">
        <v>512</v>
      </c>
      <c r="D251" s="215" t="s">
        <v>145</v>
      </c>
      <c r="E251" s="216" t="s">
        <v>583</v>
      </c>
      <c r="F251" s="217" t="s">
        <v>584</v>
      </c>
      <c r="G251" s="218" t="s">
        <v>265</v>
      </c>
      <c r="H251" s="219">
        <v>692.52999999999997</v>
      </c>
      <c r="I251" s="220"/>
      <c r="J251" s="221">
        <f>ROUND(I251*H251,2)</f>
        <v>0</v>
      </c>
      <c r="K251" s="217" t="s">
        <v>233</v>
      </c>
      <c r="L251" s="47"/>
      <c r="M251" s="222" t="s">
        <v>44</v>
      </c>
      <c r="N251" s="223" t="s">
        <v>53</v>
      </c>
      <c r="O251" s="87"/>
      <c r="P251" s="224">
        <f>O251*H251</f>
        <v>0</v>
      </c>
      <c r="Q251" s="224">
        <v>2.0000000000000002E-05</v>
      </c>
      <c r="R251" s="224">
        <f>Q251*H251</f>
        <v>0.013850600000000001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161</v>
      </c>
      <c r="AT251" s="226" t="s">
        <v>145</v>
      </c>
      <c r="AU251" s="226" t="s">
        <v>21</v>
      </c>
      <c r="AY251" s="19" t="s">
        <v>142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89</v>
      </c>
      <c r="BK251" s="227">
        <f>ROUND(I251*H251,2)</f>
        <v>0</v>
      </c>
      <c r="BL251" s="19" t="s">
        <v>161</v>
      </c>
      <c r="BM251" s="226" t="s">
        <v>585</v>
      </c>
    </row>
    <row r="252" s="2" customFormat="1">
      <c r="A252" s="41"/>
      <c r="B252" s="42"/>
      <c r="C252" s="43"/>
      <c r="D252" s="250" t="s">
        <v>235</v>
      </c>
      <c r="E252" s="43"/>
      <c r="F252" s="251" t="s">
        <v>586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235</v>
      </c>
      <c r="AU252" s="19" t="s">
        <v>21</v>
      </c>
    </row>
    <row r="253" s="13" customFormat="1">
      <c r="A253" s="13"/>
      <c r="B253" s="233"/>
      <c r="C253" s="234"/>
      <c r="D253" s="228" t="s">
        <v>156</v>
      </c>
      <c r="E253" s="235" t="s">
        <v>44</v>
      </c>
      <c r="F253" s="236" t="s">
        <v>587</v>
      </c>
      <c r="G253" s="234"/>
      <c r="H253" s="237">
        <v>557.17999999999995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156</v>
      </c>
      <c r="AU253" s="243" t="s">
        <v>21</v>
      </c>
      <c r="AV253" s="13" t="s">
        <v>21</v>
      </c>
      <c r="AW253" s="13" t="s">
        <v>42</v>
      </c>
      <c r="AX253" s="13" t="s">
        <v>82</v>
      </c>
      <c r="AY253" s="243" t="s">
        <v>142</v>
      </c>
    </row>
    <row r="254" s="13" customFormat="1">
      <c r="A254" s="13"/>
      <c r="B254" s="233"/>
      <c r="C254" s="234"/>
      <c r="D254" s="228" t="s">
        <v>156</v>
      </c>
      <c r="E254" s="235" t="s">
        <v>44</v>
      </c>
      <c r="F254" s="236" t="s">
        <v>588</v>
      </c>
      <c r="G254" s="234"/>
      <c r="H254" s="237">
        <v>135.34999999999999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156</v>
      </c>
      <c r="AU254" s="243" t="s">
        <v>21</v>
      </c>
      <c r="AV254" s="13" t="s">
        <v>21</v>
      </c>
      <c r="AW254" s="13" t="s">
        <v>42</v>
      </c>
      <c r="AX254" s="13" t="s">
        <v>82</v>
      </c>
      <c r="AY254" s="243" t="s">
        <v>142</v>
      </c>
    </row>
    <row r="255" s="14" customFormat="1">
      <c r="A255" s="14"/>
      <c r="B255" s="252"/>
      <c r="C255" s="253"/>
      <c r="D255" s="228" t="s">
        <v>156</v>
      </c>
      <c r="E255" s="254" t="s">
        <v>44</v>
      </c>
      <c r="F255" s="255" t="s">
        <v>248</v>
      </c>
      <c r="G255" s="253"/>
      <c r="H255" s="256">
        <v>692.52999999999997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2" t="s">
        <v>156</v>
      </c>
      <c r="AU255" s="262" t="s">
        <v>21</v>
      </c>
      <c r="AV255" s="14" t="s">
        <v>161</v>
      </c>
      <c r="AW255" s="14" t="s">
        <v>42</v>
      </c>
      <c r="AX255" s="14" t="s">
        <v>89</v>
      </c>
      <c r="AY255" s="262" t="s">
        <v>142</v>
      </c>
    </row>
    <row r="256" s="2" customFormat="1" ht="16.5" customHeight="1">
      <c r="A256" s="41"/>
      <c r="B256" s="42"/>
      <c r="C256" s="274" t="s">
        <v>517</v>
      </c>
      <c r="D256" s="274" t="s">
        <v>349</v>
      </c>
      <c r="E256" s="275" t="s">
        <v>590</v>
      </c>
      <c r="F256" s="276" t="s">
        <v>591</v>
      </c>
      <c r="G256" s="277" t="s">
        <v>265</v>
      </c>
      <c r="H256" s="278">
        <v>713.30600000000004</v>
      </c>
      <c r="I256" s="279"/>
      <c r="J256" s="280">
        <f>ROUND(I256*H256,2)</f>
        <v>0</v>
      </c>
      <c r="K256" s="276" t="s">
        <v>233</v>
      </c>
      <c r="L256" s="281"/>
      <c r="M256" s="282" t="s">
        <v>44</v>
      </c>
      <c r="N256" s="283" t="s">
        <v>53</v>
      </c>
      <c r="O256" s="87"/>
      <c r="P256" s="224">
        <f>O256*H256</f>
        <v>0</v>
      </c>
      <c r="Q256" s="224">
        <v>0.016619999999999999</v>
      </c>
      <c r="R256" s="224">
        <f>Q256*H256</f>
        <v>11.855145719999999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178</v>
      </c>
      <c r="AT256" s="226" t="s">
        <v>349</v>
      </c>
      <c r="AU256" s="226" t="s">
        <v>21</v>
      </c>
      <c r="AY256" s="19" t="s">
        <v>142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89</v>
      </c>
      <c r="BK256" s="227">
        <f>ROUND(I256*H256,2)</f>
        <v>0</v>
      </c>
      <c r="BL256" s="19" t="s">
        <v>161</v>
      </c>
      <c r="BM256" s="226" t="s">
        <v>592</v>
      </c>
    </row>
    <row r="257" s="2" customFormat="1">
      <c r="A257" s="41"/>
      <c r="B257" s="42"/>
      <c r="C257" s="43"/>
      <c r="D257" s="228" t="s">
        <v>151</v>
      </c>
      <c r="E257" s="43"/>
      <c r="F257" s="229" t="s">
        <v>593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151</v>
      </c>
      <c r="AU257" s="19" t="s">
        <v>21</v>
      </c>
    </row>
    <row r="258" s="13" customFormat="1">
      <c r="A258" s="13"/>
      <c r="B258" s="233"/>
      <c r="C258" s="234"/>
      <c r="D258" s="228" t="s">
        <v>156</v>
      </c>
      <c r="E258" s="235" t="s">
        <v>44</v>
      </c>
      <c r="F258" s="236" t="s">
        <v>594</v>
      </c>
      <c r="G258" s="234"/>
      <c r="H258" s="237">
        <v>692.52999999999997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156</v>
      </c>
      <c r="AU258" s="243" t="s">
        <v>21</v>
      </c>
      <c r="AV258" s="13" t="s">
        <v>21</v>
      </c>
      <c r="AW258" s="13" t="s">
        <v>42</v>
      </c>
      <c r="AX258" s="13" t="s">
        <v>89</v>
      </c>
      <c r="AY258" s="243" t="s">
        <v>142</v>
      </c>
    </row>
    <row r="259" s="13" customFormat="1">
      <c r="A259" s="13"/>
      <c r="B259" s="233"/>
      <c r="C259" s="234"/>
      <c r="D259" s="228" t="s">
        <v>156</v>
      </c>
      <c r="E259" s="234"/>
      <c r="F259" s="236" t="s">
        <v>595</v>
      </c>
      <c r="G259" s="234"/>
      <c r="H259" s="237">
        <v>713.30600000000004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156</v>
      </c>
      <c r="AU259" s="243" t="s">
        <v>21</v>
      </c>
      <c r="AV259" s="13" t="s">
        <v>21</v>
      </c>
      <c r="AW259" s="13" t="s">
        <v>4</v>
      </c>
      <c r="AX259" s="13" t="s">
        <v>89</v>
      </c>
      <c r="AY259" s="243" t="s">
        <v>142</v>
      </c>
    </row>
    <row r="260" s="2" customFormat="1" ht="16.5" customHeight="1">
      <c r="A260" s="41"/>
      <c r="B260" s="42"/>
      <c r="C260" s="215" t="s">
        <v>522</v>
      </c>
      <c r="D260" s="215" t="s">
        <v>145</v>
      </c>
      <c r="E260" s="216" t="s">
        <v>947</v>
      </c>
      <c r="F260" s="217" t="s">
        <v>948</v>
      </c>
      <c r="G260" s="218" t="s">
        <v>265</v>
      </c>
      <c r="H260" s="219">
        <v>34.409999999999997</v>
      </c>
      <c r="I260" s="220"/>
      <c r="J260" s="221">
        <f>ROUND(I260*H260,2)</f>
        <v>0</v>
      </c>
      <c r="K260" s="217" t="s">
        <v>233</v>
      </c>
      <c r="L260" s="47"/>
      <c r="M260" s="222" t="s">
        <v>44</v>
      </c>
      <c r="N260" s="223" t="s">
        <v>53</v>
      </c>
      <c r="O260" s="87"/>
      <c r="P260" s="224">
        <f>O260*H260</f>
        <v>0</v>
      </c>
      <c r="Q260" s="224">
        <v>3.0000000000000001E-05</v>
      </c>
      <c r="R260" s="224">
        <f>Q260*H260</f>
        <v>0.0010322999999999999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161</v>
      </c>
      <c r="AT260" s="226" t="s">
        <v>145</v>
      </c>
      <c r="AU260" s="226" t="s">
        <v>21</v>
      </c>
      <c r="AY260" s="19" t="s">
        <v>142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89</v>
      </c>
      <c r="BK260" s="227">
        <f>ROUND(I260*H260,2)</f>
        <v>0</v>
      </c>
      <c r="BL260" s="19" t="s">
        <v>161</v>
      </c>
      <c r="BM260" s="226" t="s">
        <v>949</v>
      </c>
    </row>
    <row r="261" s="2" customFormat="1">
      <c r="A261" s="41"/>
      <c r="B261" s="42"/>
      <c r="C261" s="43"/>
      <c r="D261" s="250" t="s">
        <v>235</v>
      </c>
      <c r="E261" s="43"/>
      <c r="F261" s="251" t="s">
        <v>950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9" t="s">
        <v>235</v>
      </c>
      <c r="AU261" s="19" t="s">
        <v>21</v>
      </c>
    </row>
    <row r="262" s="13" customFormat="1">
      <c r="A262" s="13"/>
      <c r="B262" s="233"/>
      <c r="C262" s="234"/>
      <c r="D262" s="228" t="s">
        <v>156</v>
      </c>
      <c r="E262" s="235" t="s">
        <v>44</v>
      </c>
      <c r="F262" s="236" t="s">
        <v>951</v>
      </c>
      <c r="G262" s="234"/>
      <c r="H262" s="237">
        <v>34.409999999999997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156</v>
      </c>
      <c r="AU262" s="243" t="s">
        <v>21</v>
      </c>
      <c r="AV262" s="13" t="s">
        <v>21</v>
      </c>
      <c r="AW262" s="13" t="s">
        <v>42</v>
      </c>
      <c r="AX262" s="13" t="s">
        <v>89</v>
      </c>
      <c r="AY262" s="243" t="s">
        <v>142</v>
      </c>
    </row>
    <row r="263" s="2" customFormat="1" ht="16.5" customHeight="1">
      <c r="A263" s="41"/>
      <c r="B263" s="42"/>
      <c r="C263" s="274" t="s">
        <v>529</v>
      </c>
      <c r="D263" s="274" t="s">
        <v>349</v>
      </c>
      <c r="E263" s="275" t="s">
        <v>952</v>
      </c>
      <c r="F263" s="276" t="s">
        <v>953</v>
      </c>
      <c r="G263" s="277" t="s">
        <v>265</v>
      </c>
      <c r="H263" s="278">
        <v>32.351999999999997</v>
      </c>
      <c r="I263" s="279"/>
      <c r="J263" s="280">
        <f>ROUND(I263*H263,2)</f>
        <v>0</v>
      </c>
      <c r="K263" s="276" t="s">
        <v>233</v>
      </c>
      <c r="L263" s="281"/>
      <c r="M263" s="282" t="s">
        <v>44</v>
      </c>
      <c r="N263" s="283" t="s">
        <v>53</v>
      </c>
      <c r="O263" s="87"/>
      <c r="P263" s="224">
        <f>O263*H263</f>
        <v>0</v>
      </c>
      <c r="Q263" s="224">
        <v>0.02683</v>
      </c>
      <c r="R263" s="224">
        <f>Q263*H263</f>
        <v>0.86800415999999991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178</v>
      </c>
      <c r="AT263" s="226" t="s">
        <v>349</v>
      </c>
      <c r="AU263" s="226" t="s">
        <v>21</v>
      </c>
      <c r="AY263" s="19" t="s">
        <v>142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89</v>
      </c>
      <c r="BK263" s="227">
        <f>ROUND(I263*H263,2)</f>
        <v>0</v>
      </c>
      <c r="BL263" s="19" t="s">
        <v>161</v>
      </c>
      <c r="BM263" s="226" t="s">
        <v>954</v>
      </c>
    </row>
    <row r="264" s="2" customFormat="1">
      <c r="A264" s="41"/>
      <c r="B264" s="42"/>
      <c r="C264" s="43"/>
      <c r="D264" s="228" t="s">
        <v>151</v>
      </c>
      <c r="E264" s="43"/>
      <c r="F264" s="229" t="s">
        <v>955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9" t="s">
        <v>151</v>
      </c>
      <c r="AU264" s="19" t="s">
        <v>21</v>
      </c>
    </row>
    <row r="265" s="13" customFormat="1">
      <c r="A265" s="13"/>
      <c r="B265" s="233"/>
      <c r="C265" s="234"/>
      <c r="D265" s="228" t="s">
        <v>156</v>
      </c>
      <c r="E265" s="235" t="s">
        <v>44</v>
      </c>
      <c r="F265" s="236" t="s">
        <v>956</v>
      </c>
      <c r="G265" s="234"/>
      <c r="H265" s="237">
        <v>31.41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156</v>
      </c>
      <c r="AU265" s="243" t="s">
        <v>21</v>
      </c>
      <c r="AV265" s="13" t="s">
        <v>21</v>
      </c>
      <c r="AW265" s="13" t="s">
        <v>42</v>
      </c>
      <c r="AX265" s="13" t="s">
        <v>89</v>
      </c>
      <c r="AY265" s="243" t="s">
        <v>142</v>
      </c>
    </row>
    <row r="266" s="13" customFormat="1">
      <c r="A266" s="13"/>
      <c r="B266" s="233"/>
      <c r="C266" s="234"/>
      <c r="D266" s="228" t="s">
        <v>156</v>
      </c>
      <c r="E266" s="234"/>
      <c r="F266" s="236" t="s">
        <v>957</v>
      </c>
      <c r="G266" s="234"/>
      <c r="H266" s="237">
        <v>32.351999999999997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156</v>
      </c>
      <c r="AU266" s="243" t="s">
        <v>21</v>
      </c>
      <c r="AV266" s="13" t="s">
        <v>21</v>
      </c>
      <c r="AW266" s="13" t="s">
        <v>4</v>
      </c>
      <c r="AX266" s="13" t="s">
        <v>89</v>
      </c>
      <c r="AY266" s="243" t="s">
        <v>142</v>
      </c>
    </row>
    <row r="267" s="2" customFormat="1" ht="16.5" customHeight="1">
      <c r="A267" s="41"/>
      <c r="B267" s="42"/>
      <c r="C267" s="215" t="s">
        <v>535</v>
      </c>
      <c r="D267" s="215" t="s">
        <v>145</v>
      </c>
      <c r="E267" s="216" t="s">
        <v>958</v>
      </c>
      <c r="F267" s="217" t="s">
        <v>959</v>
      </c>
      <c r="G267" s="218" t="s">
        <v>265</v>
      </c>
      <c r="H267" s="219">
        <v>149.22</v>
      </c>
      <c r="I267" s="220"/>
      <c r="J267" s="221">
        <f>ROUND(I267*H267,2)</f>
        <v>0</v>
      </c>
      <c r="K267" s="217" t="s">
        <v>233</v>
      </c>
      <c r="L267" s="47"/>
      <c r="M267" s="222" t="s">
        <v>44</v>
      </c>
      <c r="N267" s="223" t="s">
        <v>53</v>
      </c>
      <c r="O267" s="87"/>
      <c r="P267" s="224">
        <f>O267*H267</f>
        <v>0</v>
      </c>
      <c r="Q267" s="224">
        <v>4.0000000000000003E-05</v>
      </c>
      <c r="R267" s="224">
        <f>Q267*H267</f>
        <v>0.0059688000000000007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161</v>
      </c>
      <c r="AT267" s="226" t="s">
        <v>145</v>
      </c>
      <c r="AU267" s="226" t="s">
        <v>21</v>
      </c>
      <c r="AY267" s="19" t="s">
        <v>142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89</v>
      </c>
      <c r="BK267" s="227">
        <f>ROUND(I267*H267,2)</f>
        <v>0</v>
      </c>
      <c r="BL267" s="19" t="s">
        <v>161</v>
      </c>
      <c r="BM267" s="226" t="s">
        <v>960</v>
      </c>
    </row>
    <row r="268" s="2" customFormat="1">
      <c r="A268" s="41"/>
      <c r="B268" s="42"/>
      <c r="C268" s="43"/>
      <c r="D268" s="250" t="s">
        <v>235</v>
      </c>
      <c r="E268" s="43"/>
      <c r="F268" s="251" t="s">
        <v>961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9" t="s">
        <v>235</v>
      </c>
      <c r="AU268" s="19" t="s">
        <v>21</v>
      </c>
    </row>
    <row r="269" s="13" customFormat="1">
      <c r="A269" s="13"/>
      <c r="B269" s="233"/>
      <c r="C269" s="234"/>
      <c r="D269" s="228" t="s">
        <v>156</v>
      </c>
      <c r="E269" s="235" t="s">
        <v>44</v>
      </c>
      <c r="F269" s="236" t="s">
        <v>962</v>
      </c>
      <c r="G269" s="234"/>
      <c r="H269" s="237">
        <v>149.22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156</v>
      </c>
      <c r="AU269" s="243" t="s">
        <v>21</v>
      </c>
      <c r="AV269" s="13" t="s">
        <v>21</v>
      </c>
      <c r="AW269" s="13" t="s">
        <v>42</v>
      </c>
      <c r="AX269" s="13" t="s">
        <v>89</v>
      </c>
      <c r="AY269" s="243" t="s">
        <v>142</v>
      </c>
    </row>
    <row r="270" s="2" customFormat="1" ht="16.5" customHeight="1">
      <c r="A270" s="41"/>
      <c r="B270" s="42"/>
      <c r="C270" s="274" t="s">
        <v>541</v>
      </c>
      <c r="D270" s="274" t="s">
        <v>349</v>
      </c>
      <c r="E270" s="275" t="s">
        <v>963</v>
      </c>
      <c r="F270" s="276" t="s">
        <v>964</v>
      </c>
      <c r="G270" s="277" t="s">
        <v>265</v>
      </c>
      <c r="H270" s="278">
        <v>153.697</v>
      </c>
      <c r="I270" s="279"/>
      <c r="J270" s="280">
        <f>ROUND(I270*H270,2)</f>
        <v>0</v>
      </c>
      <c r="K270" s="276" t="s">
        <v>233</v>
      </c>
      <c r="L270" s="281"/>
      <c r="M270" s="282" t="s">
        <v>44</v>
      </c>
      <c r="N270" s="283" t="s">
        <v>53</v>
      </c>
      <c r="O270" s="87"/>
      <c r="P270" s="224">
        <f>O270*H270</f>
        <v>0</v>
      </c>
      <c r="Q270" s="224">
        <v>0.080000000000000002</v>
      </c>
      <c r="R270" s="224">
        <f>Q270*H270</f>
        <v>12.295760000000001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178</v>
      </c>
      <c r="AT270" s="226" t="s">
        <v>349</v>
      </c>
      <c r="AU270" s="226" t="s">
        <v>21</v>
      </c>
      <c r="AY270" s="19" t="s">
        <v>142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89</v>
      </c>
      <c r="BK270" s="227">
        <f>ROUND(I270*H270,2)</f>
        <v>0</v>
      </c>
      <c r="BL270" s="19" t="s">
        <v>161</v>
      </c>
      <c r="BM270" s="226" t="s">
        <v>965</v>
      </c>
    </row>
    <row r="271" s="2" customFormat="1">
      <c r="A271" s="41"/>
      <c r="B271" s="42"/>
      <c r="C271" s="43"/>
      <c r="D271" s="228" t="s">
        <v>151</v>
      </c>
      <c r="E271" s="43"/>
      <c r="F271" s="229" t="s">
        <v>966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9" t="s">
        <v>151</v>
      </c>
      <c r="AU271" s="19" t="s">
        <v>21</v>
      </c>
    </row>
    <row r="272" s="13" customFormat="1">
      <c r="A272" s="13"/>
      <c r="B272" s="233"/>
      <c r="C272" s="234"/>
      <c r="D272" s="228" t="s">
        <v>156</v>
      </c>
      <c r="E272" s="235" t="s">
        <v>44</v>
      </c>
      <c r="F272" s="236" t="s">
        <v>962</v>
      </c>
      <c r="G272" s="234"/>
      <c r="H272" s="237">
        <v>149.22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156</v>
      </c>
      <c r="AU272" s="243" t="s">
        <v>21</v>
      </c>
      <c r="AV272" s="13" t="s">
        <v>21</v>
      </c>
      <c r="AW272" s="13" t="s">
        <v>42</v>
      </c>
      <c r="AX272" s="13" t="s">
        <v>89</v>
      </c>
      <c r="AY272" s="243" t="s">
        <v>142</v>
      </c>
    </row>
    <row r="273" s="13" customFormat="1">
      <c r="A273" s="13"/>
      <c r="B273" s="233"/>
      <c r="C273" s="234"/>
      <c r="D273" s="228" t="s">
        <v>156</v>
      </c>
      <c r="E273" s="234"/>
      <c r="F273" s="236" t="s">
        <v>967</v>
      </c>
      <c r="G273" s="234"/>
      <c r="H273" s="237">
        <v>153.697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21</v>
      </c>
      <c r="AV273" s="13" t="s">
        <v>21</v>
      </c>
      <c r="AW273" s="13" t="s">
        <v>4</v>
      </c>
      <c r="AX273" s="13" t="s">
        <v>89</v>
      </c>
      <c r="AY273" s="243" t="s">
        <v>142</v>
      </c>
    </row>
    <row r="274" s="2" customFormat="1" ht="16.5" customHeight="1">
      <c r="A274" s="41"/>
      <c r="B274" s="42"/>
      <c r="C274" s="215" t="s">
        <v>547</v>
      </c>
      <c r="D274" s="215" t="s">
        <v>145</v>
      </c>
      <c r="E274" s="216" t="s">
        <v>968</v>
      </c>
      <c r="F274" s="217" t="s">
        <v>969</v>
      </c>
      <c r="G274" s="218" t="s">
        <v>628</v>
      </c>
      <c r="H274" s="219">
        <v>2</v>
      </c>
      <c r="I274" s="220"/>
      <c r="J274" s="221">
        <f>ROUND(I274*H274,2)</f>
        <v>0</v>
      </c>
      <c r="K274" s="217" t="s">
        <v>233</v>
      </c>
      <c r="L274" s="47"/>
      <c r="M274" s="222" t="s">
        <v>44</v>
      </c>
      <c r="N274" s="223" t="s">
        <v>53</v>
      </c>
      <c r="O274" s="87"/>
      <c r="P274" s="224">
        <f>O274*H274</f>
        <v>0</v>
      </c>
      <c r="Q274" s="224">
        <v>0.00025000000000000001</v>
      </c>
      <c r="R274" s="224">
        <f>Q274*H274</f>
        <v>0.00050000000000000001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161</v>
      </c>
      <c r="AT274" s="226" t="s">
        <v>145</v>
      </c>
      <c r="AU274" s="226" t="s">
        <v>21</v>
      </c>
      <c r="AY274" s="19" t="s">
        <v>142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89</v>
      </c>
      <c r="BK274" s="227">
        <f>ROUND(I274*H274,2)</f>
        <v>0</v>
      </c>
      <c r="BL274" s="19" t="s">
        <v>161</v>
      </c>
      <c r="BM274" s="226" t="s">
        <v>970</v>
      </c>
    </row>
    <row r="275" s="2" customFormat="1">
      <c r="A275" s="41"/>
      <c r="B275" s="42"/>
      <c r="C275" s="43"/>
      <c r="D275" s="250" t="s">
        <v>235</v>
      </c>
      <c r="E275" s="43"/>
      <c r="F275" s="251" t="s">
        <v>971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19" t="s">
        <v>235</v>
      </c>
      <c r="AU275" s="19" t="s">
        <v>21</v>
      </c>
    </row>
    <row r="276" s="13" customFormat="1">
      <c r="A276" s="13"/>
      <c r="B276" s="233"/>
      <c r="C276" s="234"/>
      <c r="D276" s="228" t="s">
        <v>156</v>
      </c>
      <c r="E276" s="235" t="s">
        <v>44</v>
      </c>
      <c r="F276" s="236" t="s">
        <v>21</v>
      </c>
      <c r="G276" s="234"/>
      <c r="H276" s="237">
        <v>2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156</v>
      </c>
      <c r="AU276" s="243" t="s">
        <v>21</v>
      </c>
      <c r="AV276" s="13" t="s">
        <v>21</v>
      </c>
      <c r="AW276" s="13" t="s">
        <v>42</v>
      </c>
      <c r="AX276" s="13" t="s">
        <v>89</v>
      </c>
      <c r="AY276" s="243" t="s">
        <v>142</v>
      </c>
    </row>
    <row r="277" s="2" customFormat="1" ht="16.5" customHeight="1">
      <c r="A277" s="41"/>
      <c r="B277" s="42"/>
      <c r="C277" s="215" t="s">
        <v>552</v>
      </c>
      <c r="D277" s="215" t="s">
        <v>145</v>
      </c>
      <c r="E277" s="216" t="s">
        <v>972</v>
      </c>
      <c r="F277" s="217" t="s">
        <v>973</v>
      </c>
      <c r="G277" s="218" t="s">
        <v>628</v>
      </c>
      <c r="H277" s="219">
        <v>4</v>
      </c>
      <c r="I277" s="220"/>
      <c r="J277" s="221">
        <f>ROUND(I277*H277,2)</f>
        <v>0</v>
      </c>
      <c r="K277" s="217" t="s">
        <v>233</v>
      </c>
      <c r="L277" s="47"/>
      <c r="M277" s="222" t="s">
        <v>44</v>
      </c>
      <c r="N277" s="223" t="s">
        <v>53</v>
      </c>
      <c r="O277" s="87"/>
      <c r="P277" s="224">
        <f>O277*H277</f>
        <v>0</v>
      </c>
      <c r="Q277" s="224">
        <v>0.00042999999999999999</v>
      </c>
      <c r="R277" s="224">
        <f>Q277*H277</f>
        <v>0.00172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161</v>
      </c>
      <c r="AT277" s="226" t="s">
        <v>145</v>
      </c>
      <c r="AU277" s="226" t="s">
        <v>21</v>
      </c>
      <c r="AY277" s="19" t="s">
        <v>142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89</v>
      </c>
      <c r="BK277" s="227">
        <f>ROUND(I277*H277,2)</f>
        <v>0</v>
      </c>
      <c r="BL277" s="19" t="s">
        <v>161</v>
      </c>
      <c r="BM277" s="226" t="s">
        <v>974</v>
      </c>
    </row>
    <row r="278" s="2" customFormat="1">
      <c r="A278" s="41"/>
      <c r="B278" s="42"/>
      <c r="C278" s="43"/>
      <c r="D278" s="250" t="s">
        <v>235</v>
      </c>
      <c r="E278" s="43"/>
      <c r="F278" s="251" t="s">
        <v>975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235</v>
      </c>
      <c r="AU278" s="19" t="s">
        <v>21</v>
      </c>
    </row>
    <row r="279" s="13" customFormat="1">
      <c r="A279" s="13"/>
      <c r="B279" s="233"/>
      <c r="C279" s="234"/>
      <c r="D279" s="228" t="s">
        <v>156</v>
      </c>
      <c r="E279" s="235" t="s">
        <v>44</v>
      </c>
      <c r="F279" s="236" t="s">
        <v>161</v>
      </c>
      <c r="G279" s="234"/>
      <c r="H279" s="237">
        <v>4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156</v>
      </c>
      <c r="AU279" s="243" t="s">
        <v>21</v>
      </c>
      <c r="AV279" s="13" t="s">
        <v>21</v>
      </c>
      <c r="AW279" s="13" t="s">
        <v>42</v>
      </c>
      <c r="AX279" s="13" t="s">
        <v>89</v>
      </c>
      <c r="AY279" s="243" t="s">
        <v>142</v>
      </c>
    </row>
    <row r="280" s="2" customFormat="1" ht="16.5" customHeight="1">
      <c r="A280" s="41"/>
      <c r="B280" s="42"/>
      <c r="C280" s="215" t="s">
        <v>557</v>
      </c>
      <c r="D280" s="215" t="s">
        <v>145</v>
      </c>
      <c r="E280" s="216" t="s">
        <v>633</v>
      </c>
      <c r="F280" s="217" t="s">
        <v>634</v>
      </c>
      <c r="G280" s="218" t="s">
        <v>467</v>
      </c>
      <c r="H280" s="219">
        <v>17</v>
      </c>
      <c r="I280" s="220"/>
      <c r="J280" s="221">
        <f>ROUND(I280*H280,2)</f>
        <v>0</v>
      </c>
      <c r="K280" s="217" t="s">
        <v>233</v>
      </c>
      <c r="L280" s="47"/>
      <c r="M280" s="222" t="s">
        <v>44</v>
      </c>
      <c r="N280" s="223" t="s">
        <v>53</v>
      </c>
      <c r="O280" s="87"/>
      <c r="P280" s="224">
        <f>O280*H280</f>
        <v>0</v>
      </c>
      <c r="Q280" s="224">
        <v>0.035749999999999997</v>
      </c>
      <c r="R280" s="224">
        <f>Q280*H280</f>
        <v>0.6077499999999999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161</v>
      </c>
      <c r="AT280" s="226" t="s">
        <v>145</v>
      </c>
      <c r="AU280" s="226" t="s">
        <v>21</v>
      </c>
      <c r="AY280" s="19" t="s">
        <v>142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89</v>
      </c>
      <c r="BK280" s="227">
        <f>ROUND(I280*H280,2)</f>
        <v>0</v>
      </c>
      <c r="BL280" s="19" t="s">
        <v>161</v>
      </c>
      <c r="BM280" s="226" t="s">
        <v>635</v>
      </c>
    </row>
    <row r="281" s="2" customFormat="1">
      <c r="A281" s="41"/>
      <c r="B281" s="42"/>
      <c r="C281" s="43"/>
      <c r="D281" s="250" t="s">
        <v>235</v>
      </c>
      <c r="E281" s="43"/>
      <c r="F281" s="251" t="s">
        <v>636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9" t="s">
        <v>235</v>
      </c>
      <c r="AU281" s="19" t="s">
        <v>21</v>
      </c>
    </row>
    <row r="282" s="13" customFormat="1">
      <c r="A282" s="13"/>
      <c r="B282" s="233"/>
      <c r="C282" s="234"/>
      <c r="D282" s="228" t="s">
        <v>156</v>
      </c>
      <c r="E282" s="235" t="s">
        <v>44</v>
      </c>
      <c r="F282" s="236" t="s">
        <v>976</v>
      </c>
      <c r="G282" s="234"/>
      <c r="H282" s="237">
        <v>17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21</v>
      </c>
      <c r="AV282" s="13" t="s">
        <v>21</v>
      </c>
      <c r="AW282" s="13" t="s">
        <v>42</v>
      </c>
      <c r="AX282" s="13" t="s">
        <v>82</v>
      </c>
      <c r="AY282" s="243" t="s">
        <v>142</v>
      </c>
    </row>
    <row r="283" s="14" customFormat="1">
      <c r="A283" s="14"/>
      <c r="B283" s="252"/>
      <c r="C283" s="253"/>
      <c r="D283" s="228" t="s">
        <v>156</v>
      </c>
      <c r="E283" s="254" t="s">
        <v>44</v>
      </c>
      <c r="F283" s="255" t="s">
        <v>248</v>
      </c>
      <c r="G283" s="253"/>
      <c r="H283" s="256">
        <v>17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2" t="s">
        <v>156</v>
      </c>
      <c r="AU283" s="262" t="s">
        <v>21</v>
      </c>
      <c r="AV283" s="14" t="s">
        <v>161</v>
      </c>
      <c r="AW283" s="14" t="s">
        <v>42</v>
      </c>
      <c r="AX283" s="14" t="s">
        <v>89</v>
      </c>
      <c r="AY283" s="262" t="s">
        <v>142</v>
      </c>
    </row>
    <row r="284" s="2" customFormat="1" ht="24.15" customHeight="1">
      <c r="A284" s="41"/>
      <c r="B284" s="42"/>
      <c r="C284" s="215" t="s">
        <v>562</v>
      </c>
      <c r="D284" s="215" t="s">
        <v>145</v>
      </c>
      <c r="E284" s="216" t="s">
        <v>977</v>
      </c>
      <c r="F284" s="217" t="s">
        <v>978</v>
      </c>
      <c r="G284" s="218" t="s">
        <v>467</v>
      </c>
      <c r="H284" s="219">
        <v>2</v>
      </c>
      <c r="I284" s="220"/>
      <c r="J284" s="221">
        <f>ROUND(I284*H284,2)</f>
        <v>0</v>
      </c>
      <c r="K284" s="217" t="s">
        <v>233</v>
      </c>
      <c r="L284" s="47"/>
      <c r="M284" s="222" t="s">
        <v>44</v>
      </c>
      <c r="N284" s="223" t="s">
        <v>53</v>
      </c>
      <c r="O284" s="87"/>
      <c r="P284" s="224">
        <f>O284*H284</f>
        <v>0</v>
      </c>
      <c r="Q284" s="224">
        <v>2.2558199999999999</v>
      </c>
      <c r="R284" s="224">
        <f>Q284*H284</f>
        <v>4.5116399999999999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161</v>
      </c>
      <c r="AT284" s="226" t="s">
        <v>145</v>
      </c>
      <c r="AU284" s="226" t="s">
        <v>21</v>
      </c>
      <c r="AY284" s="19" t="s">
        <v>142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89</v>
      </c>
      <c r="BK284" s="227">
        <f>ROUND(I284*H284,2)</f>
        <v>0</v>
      </c>
      <c r="BL284" s="19" t="s">
        <v>161</v>
      </c>
      <c r="BM284" s="226" t="s">
        <v>642</v>
      </c>
    </row>
    <row r="285" s="2" customFormat="1">
      <c r="A285" s="41"/>
      <c r="B285" s="42"/>
      <c r="C285" s="43"/>
      <c r="D285" s="250" t="s">
        <v>235</v>
      </c>
      <c r="E285" s="43"/>
      <c r="F285" s="251" t="s">
        <v>979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235</v>
      </c>
      <c r="AU285" s="19" t="s">
        <v>21</v>
      </c>
    </row>
    <row r="286" s="13" customFormat="1">
      <c r="A286" s="13"/>
      <c r="B286" s="233"/>
      <c r="C286" s="234"/>
      <c r="D286" s="228" t="s">
        <v>156</v>
      </c>
      <c r="E286" s="235" t="s">
        <v>44</v>
      </c>
      <c r="F286" s="236" t="s">
        <v>21</v>
      </c>
      <c r="G286" s="234"/>
      <c r="H286" s="237">
        <v>2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156</v>
      </c>
      <c r="AU286" s="243" t="s">
        <v>21</v>
      </c>
      <c r="AV286" s="13" t="s">
        <v>21</v>
      </c>
      <c r="AW286" s="13" t="s">
        <v>42</v>
      </c>
      <c r="AX286" s="13" t="s">
        <v>89</v>
      </c>
      <c r="AY286" s="243" t="s">
        <v>142</v>
      </c>
    </row>
    <row r="287" s="2" customFormat="1" ht="16.5" customHeight="1">
      <c r="A287" s="41"/>
      <c r="B287" s="42"/>
      <c r="C287" s="274" t="s">
        <v>569</v>
      </c>
      <c r="D287" s="274" t="s">
        <v>349</v>
      </c>
      <c r="E287" s="275" t="s">
        <v>647</v>
      </c>
      <c r="F287" s="276" t="s">
        <v>648</v>
      </c>
      <c r="G287" s="277" t="s">
        <v>467</v>
      </c>
      <c r="H287" s="278">
        <v>2.02</v>
      </c>
      <c r="I287" s="279"/>
      <c r="J287" s="280">
        <f>ROUND(I287*H287,2)</f>
        <v>0</v>
      </c>
      <c r="K287" s="276" t="s">
        <v>233</v>
      </c>
      <c r="L287" s="281"/>
      <c r="M287" s="282" t="s">
        <v>44</v>
      </c>
      <c r="N287" s="283" t="s">
        <v>53</v>
      </c>
      <c r="O287" s="87"/>
      <c r="P287" s="224">
        <f>O287*H287</f>
        <v>0</v>
      </c>
      <c r="Q287" s="224">
        <v>0.58499999999999996</v>
      </c>
      <c r="R287" s="224">
        <f>Q287*H287</f>
        <v>1.1817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178</v>
      </c>
      <c r="AT287" s="226" t="s">
        <v>349</v>
      </c>
      <c r="AU287" s="226" t="s">
        <v>21</v>
      </c>
      <c r="AY287" s="19" t="s">
        <v>142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89</v>
      </c>
      <c r="BK287" s="227">
        <f>ROUND(I287*H287,2)</f>
        <v>0</v>
      </c>
      <c r="BL287" s="19" t="s">
        <v>161</v>
      </c>
      <c r="BM287" s="226" t="s">
        <v>980</v>
      </c>
    </row>
    <row r="288" s="13" customFormat="1">
      <c r="A288" s="13"/>
      <c r="B288" s="233"/>
      <c r="C288" s="234"/>
      <c r="D288" s="228" t="s">
        <v>156</v>
      </c>
      <c r="E288" s="235" t="s">
        <v>44</v>
      </c>
      <c r="F288" s="236" t="s">
        <v>526</v>
      </c>
      <c r="G288" s="234"/>
      <c r="H288" s="237">
        <v>2.02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156</v>
      </c>
      <c r="AU288" s="243" t="s">
        <v>21</v>
      </c>
      <c r="AV288" s="13" t="s">
        <v>21</v>
      </c>
      <c r="AW288" s="13" t="s">
        <v>42</v>
      </c>
      <c r="AX288" s="13" t="s">
        <v>89</v>
      </c>
      <c r="AY288" s="243" t="s">
        <v>142</v>
      </c>
    </row>
    <row r="289" s="2" customFormat="1" ht="16.5" customHeight="1">
      <c r="A289" s="41"/>
      <c r="B289" s="42"/>
      <c r="C289" s="274" t="s">
        <v>576</v>
      </c>
      <c r="D289" s="274" t="s">
        <v>349</v>
      </c>
      <c r="E289" s="275" t="s">
        <v>662</v>
      </c>
      <c r="F289" s="276" t="s">
        <v>663</v>
      </c>
      <c r="G289" s="277" t="s">
        <v>467</v>
      </c>
      <c r="H289" s="278">
        <v>2.02</v>
      </c>
      <c r="I289" s="279"/>
      <c r="J289" s="280">
        <f>ROUND(I289*H289,2)</f>
        <v>0</v>
      </c>
      <c r="K289" s="276" t="s">
        <v>233</v>
      </c>
      <c r="L289" s="281"/>
      <c r="M289" s="282" t="s">
        <v>44</v>
      </c>
      <c r="N289" s="283" t="s">
        <v>53</v>
      </c>
      <c r="O289" s="87"/>
      <c r="P289" s="224">
        <f>O289*H289</f>
        <v>0</v>
      </c>
      <c r="Q289" s="224">
        <v>1.0129999999999999</v>
      </c>
      <c r="R289" s="224">
        <f>Q289*H289</f>
        <v>2.0462599999999997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178</v>
      </c>
      <c r="AT289" s="226" t="s">
        <v>349</v>
      </c>
      <c r="AU289" s="226" t="s">
        <v>21</v>
      </c>
      <c r="AY289" s="19" t="s">
        <v>142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89</v>
      </c>
      <c r="BK289" s="227">
        <f>ROUND(I289*H289,2)</f>
        <v>0</v>
      </c>
      <c r="BL289" s="19" t="s">
        <v>161</v>
      </c>
      <c r="BM289" s="226" t="s">
        <v>664</v>
      </c>
    </row>
    <row r="290" s="13" customFormat="1">
      <c r="A290" s="13"/>
      <c r="B290" s="233"/>
      <c r="C290" s="234"/>
      <c r="D290" s="228" t="s">
        <v>156</v>
      </c>
      <c r="E290" s="235" t="s">
        <v>44</v>
      </c>
      <c r="F290" s="236" t="s">
        <v>526</v>
      </c>
      <c r="G290" s="234"/>
      <c r="H290" s="237">
        <v>2.02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156</v>
      </c>
      <c r="AU290" s="243" t="s">
        <v>21</v>
      </c>
      <c r="AV290" s="13" t="s">
        <v>21</v>
      </c>
      <c r="AW290" s="13" t="s">
        <v>42</v>
      </c>
      <c r="AX290" s="13" t="s">
        <v>82</v>
      </c>
      <c r="AY290" s="243" t="s">
        <v>142</v>
      </c>
    </row>
    <row r="291" s="14" customFormat="1">
      <c r="A291" s="14"/>
      <c r="B291" s="252"/>
      <c r="C291" s="253"/>
      <c r="D291" s="228" t="s">
        <v>156</v>
      </c>
      <c r="E291" s="254" t="s">
        <v>44</v>
      </c>
      <c r="F291" s="255" t="s">
        <v>248</v>
      </c>
      <c r="G291" s="253"/>
      <c r="H291" s="256">
        <v>2.02</v>
      </c>
      <c r="I291" s="257"/>
      <c r="J291" s="253"/>
      <c r="K291" s="253"/>
      <c r="L291" s="258"/>
      <c r="M291" s="259"/>
      <c r="N291" s="260"/>
      <c r="O291" s="260"/>
      <c r="P291" s="260"/>
      <c r="Q291" s="260"/>
      <c r="R291" s="260"/>
      <c r="S291" s="260"/>
      <c r="T291" s="26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2" t="s">
        <v>156</v>
      </c>
      <c r="AU291" s="262" t="s">
        <v>21</v>
      </c>
      <c r="AV291" s="14" t="s">
        <v>161</v>
      </c>
      <c r="AW291" s="14" t="s">
        <v>42</v>
      </c>
      <c r="AX291" s="14" t="s">
        <v>89</v>
      </c>
      <c r="AY291" s="262" t="s">
        <v>142</v>
      </c>
    </row>
    <row r="292" s="2" customFormat="1" ht="16.5" customHeight="1">
      <c r="A292" s="41"/>
      <c r="B292" s="42"/>
      <c r="C292" s="274" t="s">
        <v>582</v>
      </c>
      <c r="D292" s="274" t="s">
        <v>349</v>
      </c>
      <c r="E292" s="275" t="s">
        <v>667</v>
      </c>
      <c r="F292" s="276" t="s">
        <v>668</v>
      </c>
      <c r="G292" s="277" t="s">
        <v>467</v>
      </c>
      <c r="H292" s="278">
        <v>4</v>
      </c>
      <c r="I292" s="279"/>
      <c r="J292" s="280">
        <f>ROUND(I292*H292,2)</f>
        <v>0</v>
      </c>
      <c r="K292" s="276" t="s">
        <v>233</v>
      </c>
      <c r="L292" s="281"/>
      <c r="M292" s="282" t="s">
        <v>44</v>
      </c>
      <c r="N292" s="283" t="s">
        <v>53</v>
      </c>
      <c r="O292" s="87"/>
      <c r="P292" s="224">
        <f>O292*H292</f>
        <v>0</v>
      </c>
      <c r="Q292" s="224">
        <v>0.002</v>
      </c>
      <c r="R292" s="224">
        <f>Q292*H292</f>
        <v>0.0080000000000000002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178</v>
      </c>
      <c r="AT292" s="226" t="s">
        <v>349</v>
      </c>
      <c r="AU292" s="226" t="s">
        <v>21</v>
      </c>
      <c r="AY292" s="19" t="s">
        <v>142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89</v>
      </c>
      <c r="BK292" s="227">
        <f>ROUND(I292*H292,2)</f>
        <v>0</v>
      </c>
      <c r="BL292" s="19" t="s">
        <v>161</v>
      </c>
      <c r="BM292" s="226" t="s">
        <v>669</v>
      </c>
    </row>
    <row r="293" s="13" customFormat="1">
      <c r="A293" s="13"/>
      <c r="B293" s="233"/>
      <c r="C293" s="234"/>
      <c r="D293" s="228" t="s">
        <v>156</v>
      </c>
      <c r="E293" s="235" t="s">
        <v>44</v>
      </c>
      <c r="F293" s="236" t="s">
        <v>161</v>
      </c>
      <c r="G293" s="234"/>
      <c r="H293" s="237">
        <v>4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156</v>
      </c>
      <c r="AU293" s="243" t="s">
        <v>21</v>
      </c>
      <c r="AV293" s="13" t="s">
        <v>21</v>
      </c>
      <c r="AW293" s="13" t="s">
        <v>42</v>
      </c>
      <c r="AX293" s="13" t="s">
        <v>82</v>
      </c>
      <c r="AY293" s="243" t="s">
        <v>142</v>
      </c>
    </row>
    <row r="294" s="14" customFormat="1">
      <c r="A294" s="14"/>
      <c r="B294" s="252"/>
      <c r="C294" s="253"/>
      <c r="D294" s="228" t="s">
        <v>156</v>
      </c>
      <c r="E294" s="254" t="s">
        <v>44</v>
      </c>
      <c r="F294" s="255" t="s">
        <v>248</v>
      </c>
      <c r="G294" s="253"/>
      <c r="H294" s="256">
        <v>4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2" t="s">
        <v>156</v>
      </c>
      <c r="AU294" s="262" t="s">
        <v>21</v>
      </c>
      <c r="AV294" s="14" t="s">
        <v>161</v>
      </c>
      <c r="AW294" s="14" t="s">
        <v>42</v>
      </c>
      <c r="AX294" s="14" t="s">
        <v>89</v>
      </c>
      <c r="AY294" s="262" t="s">
        <v>142</v>
      </c>
    </row>
    <row r="295" s="2" customFormat="1" ht="16.5" customHeight="1">
      <c r="A295" s="41"/>
      <c r="B295" s="42"/>
      <c r="C295" s="274" t="s">
        <v>589</v>
      </c>
      <c r="D295" s="274" t="s">
        <v>349</v>
      </c>
      <c r="E295" s="275" t="s">
        <v>981</v>
      </c>
      <c r="F295" s="276" t="s">
        <v>982</v>
      </c>
      <c r="G295" s="277" t="s">
        <v>467</v>
      </c>
      <c r="H295" s="278">
        <v>2.02</v>
      </c>
      <c r="I295" s="279"/>
      <c r="J295" s="280">
        <f>ROUND(I295*H295,2)</f>
        <v>0</v>
      </c>
      <c r="K295" s="276" t="s">
        <v>233</v>
      </c>
      <c r="L295" s="281"/>
      <c r="M295" s="282" t="s">
        <v>44</v>
      </c>
      <c r="N295" s="283" t="s">
        <v>53</v>
      </c>
      <c r="O295" s="87"/>
      <c r="P295" s="224">
        <f>O295*H295</f>
        <v>0</v>
      </c>
      <c r="Q295" s="224">
        <v>1.5800000000000001</v>
      </c>
      <c r="R295" s="224">
        <f>Q295*H295</f>
        <v>3.1916000000000002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178</v>
      </c>
      <c r="AT295" s="226" t="s">
        <v>349</v>
      </c>
      <c r="AU295" s="226" t="s">
        <v>21</v>
      </c>
      <c r="AY295" s="19" t="s">
        <v>142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89</v>
      </c>
      <c r="BK295" s="227">
        <f>ROUND(I295*H295,2)</f>
        <v>0</v>
      </c>
      <c r="BL295" s="19" t="s">
        <v>161</v>
      </c>
      <c r="BM295" s="226" t="s">
        <v>983</v>
      </c>
    </row>
    <row r="296" s="13" customFormat="1">
      <c r="A296" s="13"/>
      <c r="B296" s="233"/>
      <c r="C296" s="234"/>
      <c r="D296" s="228" t="s">
        <v>156</v>
      </c>
      <c r="E296" s="235" t="s">
        <v>44</v>
      </c>
      <c r="F296" s="236" t="s">
        <v>526</v>
      </c>
      <c r="G296" s="234"/>
      <c r="H296" s="237">
        <v>2.02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156</v>
      </c>
      <c r="AU296" s="243" t="s">
        <v>21</v>
      </c>
      <c r="AV296" s="13" t="s">
        <v>21</v>
      </c>
      <c r="AW296" s="13" t="s">
        <v>42</v>
      </c>
      <c r="AX296" s="13" t="s">
        <v>89</v>
      </c>
      <c r="AY296" s="243" t="s">
        <v>142</v>
      </c>
    </row>
    <row r="297" s="2" customFormat="1" ht="24.15" customHeight="1">
      <c r="A297" s="41"/>
      <c r="B297" s="42"/>
      <c r="C297" s="215" t="s">
        <v>596</v>
      </c>
      <c r="D297" s="215" t="s">
        <v>145</v>
      </c>
      <c r="E297" s="216" t="s">
        <v>984</v>
      </c>
      <c r="F297" s="217" t="s">
        <v>985</v>
      </c>
      <c r="G297" s="218" t="s">
        <v>467</v>
      </c>
      <c r="H297" s="219">
        <v>5</v>
      </c>
      <c r="I297" s="220"/>
      <c r="J297" s="221">
        <f>ROUND(I297*H297,2)</f>
        <v>0</v>
      </c>
      <c r="K297" s="217" t="s">
        <v>233</v>
      </c>
      <c r="L297" s="47"/>
      <c r="M297" s="222" t="s">
        <v>44</v>
      </c>
      <c r="N297" s="223" t="s">
        <v>53</v>
      </c>
      <c r="O297" s="87"/>
      <c r="P297" s="224">
        <f>O297*H297</f>
        <v>0</v>
      </c>
      <c r="Q297" s="224">
        <v>2.4194800000000001</v>
      </c>
      <c r="R297" s="224">
        <f>Q297*H297</f>
        <v>12.0974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161</v>
      </c>
      <c r="AT297" s="226" t="s">
        <v>145</v>
      </c>
      <c r="AU297" s="226" t="s">
        <v>21</v>
      </c>
      <c r="AY297" s="19" t="s">
        <v>142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9" t="s">
        <v>89</v>
      </c>
      <c r="BK297" s="227">
        <f>ROUND(I297*H297,2)</f>
        <v>0</v>
      </c>
      <c r="BL297" s="19" t="s">
        <v>161</v>
      </c>
      <c r="BM297" s="226" t="s">
        <v>986</v>
      </c>
    </row>
    <row r="298" s="2" customFormat="1">
      <c r="A298" s="41"/>
      <c r="B298" s="42"/>
      <c r="C298" s="43"/>
      <c r="D298" s="250" t="s">
        <v>235</v>
      </c>
      <c r="E298" s="43"/>
      <c r="F298" s="251" t="s">
        <v>987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235</v>
      </c>
      <c r="AU298" s="19" t="s">
        <v>21</v>
      </c>
    </row>
    <row r="299" s="13" customFormat="1">
      <c r="A299" s="13"/>
      <c r="B299" s="233"/>
      <c r="C299" s="234"/>
      <c r="D299" s="228" t="s">
        <v>156</v>
      </c>
      <c r="E299" s="235" t="s">
        <v>44</v>
      </c>
      <c r="F299" s="236" t="s">
        <v>141</v>
      </c>
      <c r="G299" s="234"/>
      <c r="H299" s="237">
        <v>5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21</v>
      </c>
      <c r="AV299" s="13" t="s">
        <v>21</v>
      </c>
      <c r="AW299" s="13" t="s">
        <v>42</v>
      </c>
      <c r="AX299" s="13" t="s">
        <v>89</v>
      </c>
      <c r="AY299" s="243" t="s">
        <v>142</v>
      </c>
    </row>
    <row r="300" s="2" customFormat="1" ht="16.5" customHeight="1">
      <c r="A300" s="41"/>
      <c r="B300" s="42"/>
      <c r="C300" s="274" t="s">
        <v>602</v>
      </c>
      <c r="D300" s="274" t="s">
        <v>349</v>
      </c>
      <c r="E300" s="275" t="s">
        <v>647</v>
      </c>
      <c r="F300" s="276" t="s">
        <v>648</v>
      </c>
      <c r="G300" s="277" t="s">
        <v>467</v>
      </c>
      <c r="H300" s="278">
        <v>5.0499999999999998</v>
      </c>
      <c r="I300" s="279"/>
      <c r="J300" s="280">
        <f>ROUND(I300*H300,2)</f>
        <v>0</v>
      </c>
      <c r="K300" s="276" t="s">
        <v>233</v>
      </c>
      <c r="L300" s="281"/>
      <c r="M300" s="282" t="s">
        <v>44</v>
      </c>
      <c r="N300" s="283" t="s">
        <v>53</v>
      </c>
      <c r="O300" s="87"/>
      <c r="P300" s="224">
        <f>O300*H300</f>
        <v>0</v>
      </c>
      <c r="Q300" s="224">
        <v>0.58499999999999996</v>
      </c>
      <c r="R300" s="224">
        <f>Q300*H300</f>
        <v>2.9542499999999996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178</v>
      </c>
      <c r="AT300" s="226" t="s">
        <v>349</v>
      </c>
      <c r="AU300" s="226" t="s">
        <v>21</v>
      </c>
      <c r="AY300" s="19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89</v>
      </c>
      <c r="BK300" s="227">
        <f>ROUND(I300*H300,2)</f>
        <v>0</v>
      </c>
      <c r="BL300" s="19" t="s">
        <v>161</v>
      </c>
      <c r="BM300" s="226" t="s">
        <v>649</v>
      </c>
    </row>
    <row r="301" s="13" customFormat="1">
      <c r="A301" s="13"/>
      <c r="B301" s="233"/>
      <c r="C301" s="234"/>
      <c r="D301" s="228" t="s">
        <v>156</v>
      </c>
      <c r="E301" s="235" t="s">
        <v>44</v>
      </c>
      <c r="F301" s="236" t="s">
        <v>938</v>
      </c>
      <c r="G301" s="234"/>
      <c r="H301" s="237">
        <v>5.0499999999999998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156</v>
      </c>
      <c r="AU301" s="243" t="s">
        <v>21</v>
      </c>
      <c r="AV301" s="13" t="s">
        <v>21</v>
      </c>
      <c r="AW301" s="13" t="s">
        <v>42</v>
      </c>
      <c r="AX301" s="13" t="s">
        <v>82</v>
      </c>
      <c r="AY301" s="243" t="s">
        <v>142</v>
      </c>
    </row>
    <row r="302" s="14" customFormat="1">
      <c r="A302" s="14"/>
      <c r="B302" s="252"/>
      <c r="C302" s="253"/>
      <c r="D302" s="228" t="s">
        <v>156</v>
      </c>
      <c r="E302" s="254" t="s">
        <v>44</v>
      </c>
      <c r="F302" s="255" t="s">
        <v>248</v>
      </c>
      <c r="G302" s="253"/>
      <c r="H302" s="256">
        <v>5.0499999999999998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2" t="s">
        <v>156</v>
      </c>
      <c r="AU302" s="262" t="s">
        <v>21</v>
      </c>
      <c r="AV302" s="14" t="s">
        <v>161</v>
      </c>
      <c r="AW302" s="14" t="s">
        <v>42</v>
      </c>
      <c r="AX302" s="14" t="s">
        <v>89</v>
      </c>
      <c r="AY302" s="262" t="s">
        <v>142</v>
      </c>
    </row>
    <row r="303" s="2" customFormat="1" ht="16.5" customHeight="1">
      <c r="A303" s="41"/>
      <c r="B303" s="42"/>
      <c r="C303" s="274" t="s">
        <v>607</v>
      </c>
      <c r="D303" s="274" t="s">
        <v>349</v>
      </c>
      <c r="E303" s="275" t="s">
        <v>653</v>
      </c>
      <c r="F303" s="276" t="s">
        <v>654</v>
      </c>
      <c r="G303" s="277" t="s">
        <v>467</v>
      </c>
      <c r="H303" s="278">
        <v>2.02</v>
      </c>
      <c r="I303" s="279"/>
      <c r="J303" s="280">
        <f>ROUND(I303*H303,2)</f>
        <v>0</v>
      </c>
      <c r="K303" s="276" t="s">
        <v>233</v>
      </c>
      <c r="L303" s="281"/>
      <c r="M303" s="282" t="s">
        <v>44</v>
      </c>
      <c r="N303" s="283" t="s">
        <v>53</v>
      </c>
      <c r="O303" s="87"/>
      <c r="P303" s="224">
        <f>O303*H303</f>
        <v>0</v>
      </c>
      <c r="Q303" s="224">
        <v>0.254</v>
      </c>
      <c r="R303" s="224">
        <f>Q303*H303</f>
        <v>0.51307999999999998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178</v>
      </c>
      <c r="AT303" s="226" t="s">
        <v>349</v>
      </c>
      <c r="AU303" s="226" t="s">
        <v>21</v>
      </c>
      <c r="AY303" s="19" t="s">
        <v>142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89</v>
      </c>
      <c r="BK303" s="227">
        <f>ROUND(I303*H303,2)</f>
        <v>0</v>
      </c>
      <c r="BL303" s="19" t="s">
        <v>161</v>
      </c>
      <c r="BM303" s="226" t="s">
        <v>988</v>
      </c>
    </row>
    <row r="304" s="13" customFormat="1">
      <c r="A304" s="13"/>
      <c r="B304" s="233"/>
      <c r="C304" s="234"/>
      <c r="D304" s="228" t="s">
        <v>156</v>
      </c>
      <c r="E304" s="235" t="s">
        <v>44</v>
      </c>
      <c r="F304" s="236" t="s">
        <v>526</v>
      </c>
      <c r="G304" s="234"/>
      <c r="H304" s="237">
        <v>2.02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156</v>
      </c>
      <c r="AU304" s="243" t="s">
        <v>21</v>
      </c>
      <c r="AV304" s="13" t="s">
        <v>21</v>
      </c>
      <c r="AW304" s="13" t="s">
        <v>42</v>
      </c>
      <c r="AX304" s="13" t="s">
        <v>82</v>
      </c>
      <c r="AY304" s="243" t="s">
        <v>142</v>
      </c>
    </row>
    <row r="305" s="14" customFormat="1">
      <c r="A305" s="14"/>
      <c r="B305" s="252"/>
      <c r="C305" s="253"/>
      <c r="D305" s="228" t="s">
        <v>156</v>
      </c>
      <c r="E305" s="254" t="s">
        <v>44</v>
      </c>
      <c r="F305" s="255" t="s">
        <v>248</v>
      </c>
      <c r="G305" s="253"/>
      <c r="H305" s="256">
        <v>2.02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2" t="s">
        <v>156</v>
      </c>
      <c r="AU305" s="262" t="s">
        <v>21</v>
      </c>
      <c r="AV305" s="14" t="s">
        <v>161</v>
      </c>
      <c r="AW305" s="14" t="s">
        <v>42</v>
      </c>
      <c r="AX305" s="14" t="s">
        <v>89</v>
      </c>
      <c r="AY305" s="262" t="s">
        <v>142</v>
      </c>
    </row>
    <row r="306" s="2" customFormat="1" ht="16.5" customHeight="1">
      <c r="A306" s="41"/>
      <c r="B306" s="42"/>
      <c r="C306" s="274" t="s">
        <v>612</v>
      </c>
      <c r="D306" s="274" t="s">
        <v>349</v>
      </c>
      <c r="E306" s="275" t="s">
        <v>658</v>
      </c>
      <c r="F306" s="276" t="s">
        <v>659</v>
      </c>
      <c r="G306" s="277" t="s">
        <v>467</v>
      </c>
      <c r="H306" s="278">
        <v>4.04</v>
      </c>
      <c r="I306" s="279"/>
      <c r="J306" s="280">
        <f>ROUND(I306*H306,2)</f>
        <v>0</v>
      </c>
      <c r="K306" s="276" t="s">
        <v>233</v>
      </c>
      <c r="L306" s="281"/>
      <c r="M306" s="282" t="s">
        <v>44</v>
      </c>
      <c r="N306" s="283" t="s">
        <v>53</v>
      </c>
      <c r="O306" s="87"/>
      <c r="P306" s="224">
        <f>O306*H306</f>
        <v>0</v>
      </c>
      <c r="Q306" s="224">
        <v>0.50600000000000001</v>
      </c>
      <c r="R306" s="224">
        <f>Q306*H306</f>
        <v>2.0442399999999998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178</v>
      </c>
      <c r="AT306" s="226" t="s">
        <v>349</v>
      </c>
      <c r="AU306" s="226" t="s">
        <v>21</v>
      </c>
      <c r="AY306" s="19" t="s">
        <v>142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9" t="s">
        <v>89</v>
      </c>
      <c r="BK306" s="227">
        <f>ROUND(I306*H306,2)</f>
        <v>0</v>
      </c>
      <c r="BL306" s="19" t="s">
        <v>161</v>
      </c>
      <c r="BM306" s="226" t="s">
        <v>989</v>
      </c>
    </row>
    <row r="307" s="13" customFormat="1">
      <c r="A307" s="13"/>
      <c r="B307" s="233"/>
      <c r="C307" s="234"/>
      <c r="D307" s="228" t="s">
        <v>156</v>
      </c>
      <c r="E307" s="235" t="s">
        <v>44</v>
      </c>
      <c r="F307" s="236" t="s">
        <v>651</v>
      </c>
      <c r="G307" s="234"/>
      <c r="H307" s="237">
        <v>4.04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21</v>
      </c>
      <c r="AV307" s="13" t="s">
        <v>21</v>
      </c>
      <c r="AW307" s="13" t="s">
        <v>42</v>
      </c>
      <c r="AX307" s="13" t="s">
        <v>82</v>
      </c>
      <c r="AY307" s="243" t="s">
        <v>142</v>
      </c>
    </row>
    <row r="308" s="14" customFormat="1">
      <c r="A308" s="14"/>
      <c r="B308" s="252"/>
      <c r="C308" s="253"/>
      <c r="D308" s="228" t="s">
        <v>156</v>
      </c>
      <c r="E308" s="254" t="s">
        <v>44</v>
      </c>
      <c r="F308" s="255" t="s">
        <v>248</v>
      </c>
      <c r="G308" s="253"/>
      <c r="H308" s="256">
        <v>4.04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2" t="s">
        <v>156</v>
      </c>
      <c r="AU308" s="262" t="s">
        <v>21</v>
      </c>
      <c r="AV308" s="14" t="s">
        <v>161</v>
      </c>
      <c r="AW308" s="14" t="s">
        <v>42</v>
      </c>
      <c r="AX308" s="14" t="s">
        <v>89</v>
      </c>
      <c r="AY308" s="262" t="s">
        <v>142</v>
      </c>
    </row>
    <row r="309" s="2" customFormat="1" ht="16.5" customHeight="1">
      <c r="A309" s="41"/>
      <c r="B309" s="42"/>
      <c r="C309" s="274" t="s">
        <v>616</v>
      </c>
      <c r="D309" s="274" t="s">
        <v>349</v>
      </c>
      <c r="E309" s="275" t="s">
        <v>662</v>
      </c>
      <c r="F309" s="276" t="s">
        <v>663</v>
      </c>
      <c r="G309" s="277" t="s">
        <v>467</v>
      </c>
      <c r="H309" s="278">
        <v>2.02</v>
      </c>
      <c r="I309" s="279"/>
      <c r="J309" s="280">
        <f>ROUND(I309*H309,2)</f>
        <v>0</v>
      </c>
      <c r="K309" s="276" t="s">
        <v>233</v>
      </c>
      <c r="L309" s="281"/>
      <c r="M309" s="282" t="s">
        <v>44</v>
      </c>
      <c r="N309" s="283" t="s">
        <v>53</v>
      </c>
      <c r="O309" s="87"/>
      <c r="P309" s="224">
        <f>O309*H309</f>
        <v>0</v>
      </c>
      <c r="Q309" s="224">
        <v>1.0129999999999999</v>
      </c>
      <c r="R309" s="224">
        <f>Q309*H309</f>
        <v>2.0462599999999997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178</v>
      </c>
      <c r="AT309" s="226" t="s">
        <v>349</v>
      </c>
      <c r="AU309" s="226" t="s">
        <v>21</v>
      </c>
      <c r="AY309" s="19" t="s">
        <v>142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9" t="s">
        <v>89</v>
      </c>
      <c r="BK309" s="227">
        <f>ROUND(I309*H309,2)</f>
        <v>0</v>
      </c>
      <c r="BL309" s="19" t="s">
        <v>161</v>
      </c>
      <c r="BM309" s="226" t="s">
        <v>990</v>
      </c>
    </row>
    <row r="310" s="13" customFormat="1">
      <c r="A310" s="13"/>
      <c r="B310" s="233"/>
      <c r="C310" s="234"/>
      <c r="D310" s="228" t="s">
        <v>156</v>
      </c>
      <c r="E310" s="235" t="s">
        <v>44</v>
      </c>
      <c r="F310" s="236" t="s">
        <v>526</v>
      </c>
      <c r="G310" s="234"/>
      <c r="H310" s="237">
        <v>2.02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156</v>
      </c>
      <c r="AU310" s="243" t="s">
        <v>21</v>
      </c>
      <c r="AV310" s="13" t="s">
        <v>21</v>
      </c>
      <c r="AW310" s="13" t="s">
        <v>42</v>
      </c>
      <c r="AX310" s="13" t="s">
        <v>82</v>
      </c>
      <c r="AY310" s="243" t="s">
        <v>142</v>
      </c>
    </row>
    <row r="311" s="14" customFormat="1">
      <c r="A311" s="14"/>
      <c r="B311" s="252"/>
      <c r="C311" s="253"/>
      <c r="D311" s="228" t="s">
        <v>156</v>
      </c>
      <c r="E311" s="254" t="s">
        <v>44</v>
      </c>
      <c r="F311" s="255" t="s">
        <v>248</v>
      </c>
      <c r="G311" s="253"/>
      <c r="H311" s="256">
        <v>2.02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2" t="s">
        <v>156</v>
      </c>
      <c r="AU311" s="262" t="s">
        <v>21</v>
      </c>
      <c r="AV311" s="14" t="s">
        <v>161</v>
      </c>
      <c r="AW311" s="14" t="s">
        <v>42</v>
      </c>
      <c r="AX311" s="14" t="s">
        <v>89</v>
      </c>
      <c r="AY311" s="262" t="s">
        <v>142</v>
      </c>
    </row>
    <row r="312" s="2" customFormat="1" ht="16.5" customHeight="1">
      <c r="A312" s="41"/>
      <c r="B312" s="42"/>
      <c r="C312" s="274" t="s">
        <v>621</v>
      </c>
      <c r="D312" s="274" t="s">
        <v>349</v>
      </c>
      <c r="E312" s="275" t="s">
        <v>667</v>
      </c>
      <c r="F312" s="276" t="s">
        <v>668</v>
      </c>
      <c r="G312" s="277" t="s">
        <v>467</v>
      </c>
      <c r="H312" s="278">
        <v>13</v>
      </c>
      <c r="I312" s="279"/>
      <c r="J312" s="280">
        <f>ROUND(I312*H312,2)</f>
        <v>0</v>
      </c>
      <c r="K312" s="276" t="s">
        <v>233</v>
      </c>
      <c r="L312" s="281"/>
      <c r="M312" s="282" t="s">
        <v>44</v>
      </c>
      <c r="N312" s="283" t="s">
        <v>53</v>
      </c>
      <c r="O312" s="87"/>
      <c r="P312" s="224">
        <f>O312*H312</f>
        <v>0</v>
      </c>
      <c r="Q312" s="224">
        <v>0.002</v>
      </c>
      <c r="R312" s="224">
        <f>Q312*H312</f>
        <v>0.026000000000000002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178</v>
      </c>
      <c r="AT312" s="226" t="s">
        <v>349</v>
      </c>
      <c r="AU312" s="226" t="s">
        <v>21</v>
      </c>
      <c r="AY312" s="19" t="s">
        <v>142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9" t="s">
        <v>89</v>
      </c>
      <c r="BK312" s="227">
        <f>ROUND(I312*H312,2)</f>
        <v>0</v>
      </c>
      <c r="BL312" s="19" t="s">
        <v>161</v>
      </c>
      <c r="BM312" s="226" t="s">
        <v>991</v>
      </c>
    </row>
    <row r="313" s="13" customFormat="1">
      <c r="A313" s="13"/>
      <c r="B313" s="233"/>
      <c r="C313" s="234"/>
      <c r="D313" s="228" t="s">
        <v>156</v>
      </c>
      <c r="E313" s="235" t="s">
        <v>44</v>
      </c>
      <c r="F313" s="236" t="s">
        <v>297</v>
      </c>
      <c r="G313" s="234"/>
      <c r="H313" s="237">
        <v>13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156</v>
      </c>
      <c r="AU313" s="243" t="s">
        <v>21</v>
      </c>
      <c r="AV313" s="13" t="s">
        <v>21</v>
      </c>
      <c r="AW313" s="13" t="s">
        <v>42</v>
      </c>
      <c r="AX313" s="13" t="s">
        <v>82</v>
      </c>
      <c r="AY313" s="243" t="s">
        <v>142</v>
      </c>
    </row>
    <row r="314" s="14" customFormat="1">
      <c r="A314" s="14"/>
      <c r="B314" s="252"/>
      <c r="C314" s="253"/>
      <c r="D314" s="228" t="s">
        <v>156</v>
      </c>
      <c r="E314" s="254" t="s">
        <v>44</v>
      </c>
      <c r="F314" s="255" t="s">
        <v>248</v>
      </c>
      <c r="G314" s="253"/>
      <c r="H314" s="256">
        <v>13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2" t="s">
        <v>156</v>
      </c>
      <c r="AU314" s="262" t="s">
        <v>21</v>
      </c>
      <c r="AV314" s="14" t="s">
        <v>161</v>
      </c>
      <c r="AW314" s="14" t="s">
        <v>42</v>
      </c>
      <c r="AX314" s="14" t="s">
        <v>89</v>
      </c>
      <c r="AY314" s="262" t="s">
        <v>142</v>
      </c>
    </row>
    <row r="315" s="2" customFormat="1" ht="16.5" customHeight="1">
      <c r="A315" s="41"/>
      <c r="B315" s="42"/>
      <c r="C315" s="274" t="s">
        <v>625</v>
      </c>
      <c r="D315" s="274" t="s">
        <v>349</v>
      </c>
      <c r="E315" s="275" t="s">
        <v>992</v>
      </c>
      <c r="F315" s="276" t="s">
        <v>993</v>
      </c>
      <c r="G315" s="277" t="s">
        <v>467</v>
      </c>
      <c r="H315" s="278">
        <v>5.0499999999999998</v>
      </c>
      <c r="I315" s="279"/>
      <c r="J315" s="280">
        <f>ROUND(I315*H315,2)</f>
        <v>0</v>
      </c>
      <c r="K315" s="276" t="s">
        <v>233</v>
      </c>
      <c r="L315" s="281"/>
      <c r="M315" s="282" t="s">
        <v>44</v>
      </c>
      <c r="N315" s="283" t="s">
        <v>53</v>
      </c>
      <c r="O315" s="87"/>
      <c r="P315" s="224">
        <f>O315*H315</f>
        <v>0</v>
      </c>
      <c r="Q315" s="224">
        <v>2.5899999999999999</v>
      </c>
      <c r="R315" s="224">
        <f>Q315*H315</f>
        <v>13.0795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178</v>
      </c>
      <c r="AT315" s="226" t="s">
        <v>349</v>
      </c>
      <c r="AU315" s="226" t="s">
        <v>21</v>
      </c>
      <c r="AY315" s="19" t="s">
        <v>142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89</v>
      </c>
      <c r="BK315" s="227">
        <f>ROUND(I315*H315,2)</f>
        <v>0</v>
      </c>
      <c r="BL315" s="19" t="s">
        <v>161</v>
      </c>
      <c r="BM315" s="226" t="s">
        <v>994</v>
      </c>
    </row>
    <row r="316" s="13" customFormat="1">
      <c r="A316" s="13"/>
      <c r="B316" s="233"/>
      <c r="C316" s="234"/>
      <c r="D316" s="228" t="s">
        <v>156</v>
      </c>
      <c r="E316" s="235" t="s">
        <v>44</v>
      </c>
      <c r="F316" s="236" t="s">
        <v>938</v>
      </c>
      <c r="G316" s="234"/>
      <c r="H316" s="237">
        <v>5.0499999999999998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156</v>
      </c>
      <c r="AU316" s="243" t="s">
        <v>21</v>
      </c>
      <c r="AV316" s="13" t="s">
        <v>21</v>
      </c>
      <c r="AW316" s="13" t="s">
        <v>42</v>
      </c>
      <c r="AX316" s="13" t="s">
        <v>89</v>
      </c>
      <c r="AY316" s="243" t="s">
        <v>142</v>
      </c>
    </row>
    <row r="317" s="2" customFormat="1" ht="24.15" customHeight="1">
      <c r="A317" s="41"/>
      <c r="B317" s="42"/>
      <c r="C317" s="215" t="s">
        <v>632</v>
      </c>
      <c r="D317" s="215" t="s">
        <v>145</v>
      </c>
      <c r="E317" s="216" t="s">
        <v>684</v>
      </c>
      <c r="F317" s="217" t="s">
        <v>685</v>
      </c>
      <c r="G317" s="218" t="s">
        <v>467</v>
      </c>
      <c r="H317" s="219">
        <v>1</v>
      </c>
      <c r="I317" s="220"/>
      <c r="J317" s="221">
        <f>ROUND(I317*H317,2)</f>
        <v>0</v>
      </c>
      <c r="K317" s="217" t="s">
        <v>233</v>
      </c>
      <c r="L317" s="47"/>
      <c r="M317" s="222" t="s">
        <v>44</v>
      </c>
      <c r="N317" s="223" t="s">
        <v>53</v>
      </c>
      <c r="O317" s="87"/>
      <c r="P317" s="224">
        <f>O317*H317</f>
        <v>0</v>
      </c>
      <c r="Q317" s="224">
        <v>0.089999999999999997</v>
      </c>
      <c r="R317" s="224">
        <f>Q317*H317</f>
        <v>0.089999999999999997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161</v>
      </c>
      <c r="AT317" s="226" t="s">
        <v>145</v>
      </c>
      <c r="AU317" s="226" t="s">
        <v>21</v>
      </c>
      <c r="AY317" s="19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89</v>
      </c>
      <c r="BK317" s="227">
        <f>ROUND(I317*H317,2)</f>
        <v>0</v>
      </c>
      <c r="BL317" s="19" t="s">
        <v>161</v>
      </c>
      <c r="BM317" s="226" t="s">
        <v>686</v>
      </c>
    </row>
    <row r="318" s="2" customFormat="1">
      <c r="A318" s="41"/>
      <c r="B318" s="42"/>
      <c r="C318" s="43"/>
      <c r="D318" s="250" t="s">
        <v>235</v>
      </c>
      <c r="E318" s="43"/>
      <c r="F318" s="251" t="s">
        <v>687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235</v>
      </c>
      <c r="AU318" s="19" t="s">
        <v>21</v>
      </c>
    </row>
    <row r="319" s="13" customFormat="1">
      <c r="A319" s="13"/>
      <c r="B319" s="233"/>
      <c r="C319" s="234"/>
      <c r="D319" s="228" t="s">
        <v>156</v>
      </c>
      <c r="E319" s="235" t="s">
        <v>44</v>
      </c>
      <c r="F319" s="236" t="s">
        <v>89</v>
      </c>
      <c r="G319" s="234"/>
      <c r="H319" s="237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156</v>
      </c>
      <c r="AU319" s="243" t="s">
        <v>21</v>
      </c>
      <c r="AV319" s="13" t="s">
        <v>21</v>
      </c>
      <c r="AW319" s="13" t="s">
        <v>42</v>
      </c>
      <c r="AX319" s="13" t="s">
        <v>89</v>
      </c>
      <c r="AY319" s="243" t="s">
        <v>142</v>
      </c>
    </row>
    <row r="320" s="2" customFormat="1" ht="16.5" customHeight="1">
      <c r="A320" s="41"/>
      <c r="B320" s="42"/>
      <c r="C320" s="274" t="s">
        <v>639</v>
      </c>
      <c r="D320" s="274" t="s">
        <v>349</v>
      </c>
      <c r="E320" s="275" t="s">
        <v>690</v>
      </c>
      <c r="F320" s="276" t="s">
        <v>691</v>
      </c>
      <c r="G320" s="277" t="s">
        <v>467</v>
      </c>
      <c r="H320" s="278">
        <v>1</v>
      </c>
      <c r="I320" s="279"/>
      <c r="J320" s="280">
        <f>ROUND(I320*H320,2)</f>
        <v>0</v>
      </c>
      <c r="K320" s="276" t="s">
        <v>233</v>
      </c>
      <c r="L320" s="281"/>
      <c r="M320" s="282" t="s">
        <v>44</v>
      </c>
      <c r="N320" s="283" t="s">
        <v>53</v>
      </c>
      <c r="O320" s="87"/>
      <c r="P320" s="224">
        <f>O320*H320</f>
        <v>0</v>
      </c>
      <c r="Q320" s="224">
        <v>0.16200000000000001</v>
      </c>
      <c r="R320" s="224">
        <f>Q320*H320</f>
        <v>0.16200000000000001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178</v>
      </c>
      <c r="AT320" s="226" t="s">
        <v>349</v>
      </c>
      <c r="AU320" s="226" t="s">
        <v>21</v>
      </c>
      <c r="AY320" s="19" t="s">
        <v>142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89</v>
      </c>
      <c r="BK320" s="227">
        <f>ROUND(I320*H320,2)</f>
        <v>0</v>
      </c>
      <c r="BL320" s="19" t="s">
        <v>161</v>
      </c>
      <c r="BM320" s="226" t="s">
        <v>692</v>
      </c>
    </row>
    <row r="321" s="13" customFormat="1">
      <c r="A321" s="13"/>
      <c r="B321" s="233"/>
      <c r="C321" s="234"/>
      <c r="D321" s="228" t="s">
        <v>156</v>
      </c>
      <c r="E321" s="235" t="s">
        <v>44</v>
      </c>
      <c r="F321" s="236" t="s">
        <v>89</v>
      </c>
      <c r="G321" s="234"/>
      <c r="H321" s="237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156</v>
      </c>
      <c r="AU321" s="243" t="s">
        <v>21</v>
      </c>
      <c r="AV321" s="13" t="s">
        <v>21</v>
      </c>
      <c r="AW321" s="13" t="s">
        <v>42</v>
      </c>
      <c r="AX321" s="13" t="s">
        <v>89</v>
      </c>
      <c r="AY321" s="243" t="s">
        <v>142</v>
      </c>
    </row>
    <row r="322" s="2" customFormat="1" ht="24.15" customHeight="1">
      <c r="A322" s="41"/>
      <c r="B322" s="42"/>
      <c r="C322" s="215" t="s">
        <v>646</v>
      </c>
      <c r="D322" s="215" t="s">
        <v>145</v>
      </c>
      <c r="E322" s="216" t="s">
        <v>694</v>
      </c>
      <c r="F322" s="217" t="s">
        <v>695</v>
      </c>
      <c r="G322" s="218" t="s">
        <v>467</v>
      </c>
      <c r="H322" s="219">
        <v>6</v>
      </c>
      <c r="I322" s="220"/>
      <c r="J322" s="221">
        <f>ROUND(I322*H322,2)</f>
        <v>0</v>
      </c>
      <c r="K322" s="217" t="s">
        <v>233</v>
      </c>
      <c r="L322" s="47"/>
      <c r="M322" s="222" t="s">
        <v>44</v>
      </c>
      <c r="N322" s="223" t="s">
        <v>53</v>
      </c>
      <c r="O322" s="87"/>
      <c r="P322" s="224">
        <f>O322*H322</f>
        <v>0</v>
      </c>
      <c r="Q322" s="224">
        <v>0.098000000000000004</v>
      </c>
      <c r="R322" s="224">
        <f>Q322*H322</f>
        <v>0.58800000000000008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161</v>
      </c>
      <c r="AT322" s="226" t="s">
        <v>145</v>
      </c>
      <c r="AU322" s="226" t="s">
        <v>21</v>
      </c>
      <c r="AY322" s="19" t="s">
        <v>142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89</v>
      </c>
      <c r="BK322" s="227">
        <f>ROUND(I322*H322,2)</f>
        <v>0</v>
      </c>
      <c r="BL322" s="19" t="s">
        <v>161</v>
      </c>
      <c r="BM322" s="226" t="s">
        <v>995</v>
      </c>
    </row>
    <row r="323" s="2" customFormat="1">
      <c r="A323" s="41"/>
      <c r="B323" s="42"/>
      <c r="C323" s="43"/>
      <c r="D323" s="250" t="s">
        <v>235</v>
      </c>
      <c r="E323" s="43"/>
      <c r="F323" s="251" t="s">
        <v>697</v>
      </c>
      <c r="G323" s="43"/>
      <c r="H323" s="43"/>
      <c r="I323" s="230"/>
      <c r="J323" s="43"/>
      <c r="K323" s="43"/>
      <c r="L323" s="47"/>
      <c r="M323" s="231"/>
      <c r="N323" s="232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19" t="s">
        <v>235</v>
      </c>
      <c r="AU323" s="19" t="s">
        <v>21</v>
      </c>
    </row>
    <row r="324" s="13" customFormat="1">
      <c r="A324" s="13"/>
      <c r="B324" s="233"/>
      <c r="C324" s="234"/>
      <c r="D324" s="228" t="s">
        <v>156</v>
      </c>
      <c r="E324" s="235" t="s">
        <v>44</v>
      </c>
      <c r="F324" s="236" t="s">
        <v>169</v>
      </c>
      <c r="G324" s="234"/>
      <c r="H324" s="237">
        <v>6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156</v>
      </c>
      <c r="AU324" s="243" t="s">
        <v>21</v>
      </c>
      <c r="AV324" s="13" t="s">
        <v>21</v>
      </c>
      <c r="AW324" s="13" t="s">
        <v>42</v>
      </c>
      <c r="AX324" s="13" t="s">
        <v>89</v>
      </c>
      <c r="AY324" s="243" t="s">
        <v>142</v>
      </c>
    </row>
    <row r="325" s="2" customFormat="1" ht="24.15" customHeight="1">
      <c r="A325" s="41"/>
      <c r="B325" s="42"/>
      <c r="C325" s="274" t="s">
        <v>652</v>
      </c>
      <c r="D325" s="274" t="s">
        <v>349</v>
      </c>
      <c r="E325" s="275" t="s">
        <v>699</v>
      </c>
      <c r="F325" s="276" t="s">
        <v>700</v>
      </c>
      <c r="G325" s="277" t="s">
        <v>467</v>
      </c>
      <c r="H325" s="278">
        <v>6</v>
      </c>
      <c r="I325" s="279"/>
      <c r="J325" s="280">
        <f>ROUND(I325*H325,2)</f>
        <v>0</v>
      </c>
      <c r="K325" s="276" t="s">
        <v>233</v>
      </c>
      <c r="L325" s="281"/>
      <c r="M325" s="282" t="s">
        <v>44</v>
      </c>
      <c r="N325" s="283" t="s">
        <v>53</v>
      </c>
      <c r="O325" s="87"/>
      <c r="P325" s="224">
        <f>O325*H325</f>
        <v>0</v>
      </c>
      <c r="Q325" s="224">
        <v>0.113</v>
      </c>
      <c r="R325" s="224">
        <f>Q325*H325</f>
        <v>0.67800000000000005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178</v>
      </c>
      <c r="AT325" s="226" t="s">
        <v>349</v>
      </c>
      <c r="AU325" s="226" t="s">
        <v>21</v>
      </c>
      <c r="AY325" s="19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89</v>
      </c>
      <c r="BK325" s="227">
        <f>ROUND(I325*H325,2)</f>
        <v>0</v>
      </c>
      <c r="BL325" s="19" t="s">
        <v>161</v>
      </c>
      <c r="BM325" s="226" t="s">
        <v>996</v>
      </c>
    </row>
    <row r="326" s="2" customFormat="1" ht="16.5" customHeight="1">
      <c r="A326" s="41"/>
      <c r="B326" s="42"/>
      <c r="C326" s="215" t="s">
        <v>657</v>
      </c>
      <c r="D326" s="215" t="s">
        <v>145</v>
      </c>
      <c r="E326" s="216" t="s">
        <v>722</v>
      </c>
      <c r="F326" s="217" t="s">
        <v>723</v>
      </c>
      <c r="G326" s="218" t="s">
        <v>467</v>
      </c>
      <c r="H326" s="219">
        <v>2</v>
      </c>
      <c r="I326" s="220"/>
      <c r="J326" s="221">
        <f>ROUND(I326*H326,2)</f>
        <v>0</v>
      </c>
      <c r="K326" s="217" t="s">
        <v>233</v>
      </c>
      <c r="L326" s="47"/>
      <c r="M326" s="222" t="s">
        <v>44</v>
      </c>
      <c r="N326" s="223" t="s">
        <v>53</v>
      </c>
      <c r="O326" s="87"/>
      <c r="P326" s="224">
        <f>O326*H326</f>
        <v>0</v>
      </c>
      <c r="Q326" s="224">
        <v>0.00016000000000000001</v>
      </c>
      <c r="R326" s="224">
        <f>Q326*H326</f>
        <v>0.00032000000000000003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161</v>
      </c>
      <c r="AT326" s="226" t="s">
        <v>145</v>
      </c>
      <c r="AU326" s="226" t="s">
        <v>21</v>
      </c>
      <c r="AY326" s="19" t="s">
        <v>142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89</v>
      </c>
      <c r="BK326" s="227">
        <f>ROUND(I326*H326,2)</f>
        <v>0</v>
      </c>
      <c r="BL326" s="19" t="s">
        <v>161</v>
      </c>
      <c r="BM326" s="226" t="s">
        <v>724</v>
      </c>
    </row>
    <row r="327" s="2" customFormat="1">
      <c r="A327" s="41"/>
      <c r="B327" s="42"/>
      <c r="C327" s="43"/>
      <c r="D327" s="250" t="s">
        <v>235</v>
      </c>
      <c r="E327" s="43"/>
      <c r="F327" s="251" t="s">
        <v>725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9" t="s">
        <v>235</v>
      </c>
      <c r="AU327" s="19" t="s">
        <v>21</v>
      </c>
    </row>
    <row r="328" s="13" customFormat="1">
      <c r="A328" s="13"/>
      <c r="B328" s="233"/>
      <c r="C328" s="234"/>
      <c r="D328" s="228" t="s">
        <v>156</v>
      </c>
      <c r="E328" s="235" t="s">
        <v>44</v>
      </c>
      <c r="F328" s="236" t="s">
        <v>997</v>
      </c>
      <c r="G328" s="234"/>
      <c r="H328" s="237">
        <v>2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156</v>
      </c>
      <c r="AU328" s="243" t="s">
        <v>21</v>
      </c>
      <c r="AV328" s="13" t="s">
        <v>21</v>
      </c>
      <c r="AW328" s="13" t="s">
        <v>42</v>
      </c>
      <c r="AX328" s="13" t="s">
        <v>89</v>
      </c>
      <c r="AY328" s="243" t="s">
        <v>142</v>
      </c>
    </row>
    <row r="329" s="2" customFormat="1" ht="16.5" customHeight="1">
      <c r="A329" s="41"/>
      <c r="B329" s="42"/>
      <c r="C329" s="215" t="s">
        <v>661</v>
      </c>
      <c r="D329" s="215" t="s">
        <v>145</v>
      </c>
      <c r="E329" s="216" t="s">
        <v>733</v>
      </c>
      <c r="F329" s="217" t="s">
        <v>734</v>
      </c>
      <c r="G329" s="218" t="s">
        <v>265</v>
      </c>
      <c r="H329" s="219">
        <v>183.63</v>
      </c>
      <c r="I329" s="220"/>
      <c r="J329" s="221">
        <f>ROUND(I329*H329,2)</f>
        <v>0</v>
      </c>
      <c r="K329" s="217" t="s">
        <v>233</v>
      </c>
      <c r="L329" s="47"/>
      <c r="M329" s="222" t="s">
        <v>44</v>
      </c>
      <c r="N329" s="223" t="s">
        <v>53</v>
      </c>
      <c r="O329" s="87"/>
      <c r="P329" s="224">
        <f>O329*H329</f>
        <v>0</v>
      </c>
      <c r="Q329" s="224">
        <v>0.00012999999999999999</v>
      </c>
      <c r="R329" s="224">
        <f>Q329*H329</f>
        <v>0.023871899999999998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161</v>
      </c>
      <c r="AT329" s="226" t="s">
        <v>145</v>
      </c>
      <c r="AU329" s="226" t="s">
        <v>21</v>
      </c>
      <c r="AY329" s="19" t="s">
        <v>142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89</v>
      </c>
      <c r="BK329" s="227">
        <f>ROUND(I329*H329,2)</f>
        <v>0</v>
      </c>
      <c r="BL329" s="19" t="s">
        <v>161</v>
      </c>
      <c r="BM329" s="226" t="s">
        <v>735</v>
      </c>
    </row>
    <row r="330" s="2" customFormat="1">
      <c r="A330" s="41"/>
      <c r="B330" s="42"/>
      <c r="C330" s="43"/>
      <c r="D330" s="250" t="s">
        <v>235</v>
      </c>
      <c r="E330" s="43"/>
      <c r="F330" s="251" t="s">
        <v>736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19" t="s">
        <v>235</v>
      </c>
      <c r="AU330" s="19" t="s">
        <v>21</v>
      </c>
    </row>
    <row r="331" s="13" customFormat="1">
      <c r="A331" s="13"/>
      <c r="B331" s="233"/>
      <c r="C331" s="234"/>
      <c r="D331" s="228" t="s">
        <v>156</v>
      </c>
      <c r="E331" s="235" t="s">
        <v>44</v>
      </c>
      <c r="F331" s="236" t="s">
        <v>933</v>
      </c>
      <c r="G331" s="234"/>
      <c r="H331" s="237">
        <v>183.63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156</v>
      </c>
      <c r="AU331" s="243" t="s">
        <v>21</v>
      </c>
      <c r="AV331" s="13" t="s">
        <v>21</v>
      </c>
      <c r="AW331" s="13" t="s">
        <v>42</v>
      </c>
      <c r="AX331" s="13" t="s">
        <v>89</v>
      </c>
      <c r="AY331" s="243" t="s">
        <v>142</v>
      </c>
    </row>
    <row r="332" s="2" customFormat="1" ht="24.15" customHeight="1">
      <c r="A332" s="41"/>
      <c r="B332" s="42"/>
      <c r="C332" s="215" t="s">
        <v>666</v>
      </c>
      <c r="D332" s="215" t="s">
        <v>145</v>
      </c>
      <c r="E332" s="216" t="s">
        <v>998</v>
      </c>
      <c r="F332" s="217" t="s">
        <v>999</v>
      </c>
      <c r="G332" s="218" t="s">
        <v>203</v>
      </c>
      <c r="H332" s="219">
        <v>32.923999999999999</v>
      </c>
      <c r="I332" s="220"/>
      <c r="J332" s="221">
        <f>ROUND(I332*H332,2)</f>
        <v>0</v>
      </c>
      <c r="K332" s="217" t="s">
        <v>233</v>
      </c>
      <c r="L332" s="47"/>
      <c r="M332" s="222" t="s">
        <v>44</v>
      </c>
      <c r="N332" s="223" t="s">
        <v>53</v>
      </c>
      <c r="O332" s="87"/>
      <c r="P332" s="224">
        <f>O332*H332</f>
        <v>0</v>
      </c>
      <c r="Q332" s="224">
        <v>1.5298499999999999</v>
      </c>
      <c r="R332" s="224">
        <f>Q332*H332</f>
        <v>50.368781399999996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161</v>
      </c>
      <c r="AT332" s="226" t="s">
        <v>145</v>
      </c>
      <c r="AU332" s="226" t="s">
        <v>21</v>
      </c>
      <c r="AY332" s="19" t="s">
        <v>142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89</v>
      </c>
      <c r="BK332" s="227">
        <f>ROUND(I332*H332,2)</f>
        <v>0</v>
      </c>
      <c r="BL332" s="19" t="s">
        <v>161</v>
      </c>
      <c r="BM332" s="226" t="s">
        <v>1000</v>
      </c>
    </row>
    <row r="333" s="2" customFormat="1">
      <c r="A333" s="41"/>
      <c r="B333" s="42"/>
      <c r="C333" s="43"/>
      <c r="D333" s="250" t="s">
        <v>235</v>
      </c>
      <c r="E333" s="43"/>
      <c r="F333" s="251" t="s">
        <v>1001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235</v>
      </c>
      <c r="AU333" s="19" t="s">
        <v>21</v>
      </c>
    </row>
    <row r="334" s="13" customFormat="1">
      <c r="A334" s="13"/>
      <c r="B334" s="233"/>
      <c r="C334" s="234"/>
      <c r="D334" s="228" t="s">
        <v>156</v>
      </c>
      <c r="E334" s="235" t="s">
        <v>44</v>
      </c>
      <c r="F334" s="236" t="s">
        <v>1002</v>
      </c>
      <c r="G334" s="234"/>
      <c r="H334" s="237">
        <v>7.7910000000000004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21</v>
      </c>
      <c r="AV334" s="13" t="s">
        <v>21</v>
      </c>
      <c r="AW334" s="13" t="s">
        <v>42</v>
      </c>
      <c r="AX334" s="13" t="s">
        <v>82</v>
      </c>
      <c r="AY334" s="243" t="s">
        <v>142</v>
      </c>
    </row>
    <row r="335" s="13" customFormat="1">
      <c r="A335" s="13"/>
      <c r="B335" s="233"/>
      <c r="C335" s="234"/>
      <c r="D335" s="228" t="s">
        <v>156</v>
      </c>
      <c r="E335" s="235" t="s">
        <v>44</v>
      </c>
      <c r="F335" s="236" t="s">
        <v>1003</v>
      </c>
      <c r="G335" s="234"/>
      <c r="H335" s="237">
        <v>25.132999999999999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156</v>
      </c>
      <c r="AU335" s="243" t="s">
        <v>21</v>
      </c>
      <c r="AV335" s="13" t="s">
        <v>21</v>
      </c>
      <c r="AW335" s="13" t="s">
        <v>42</v>
      </c>
      <c r="AX335" s="13" t="s">
        <v>82</v>
      </c>
      <c r="AY335" s="243" t="s">
        <v>142</v>
      </c>
    </row>
    <row r="336" s="14" customFormat="1">
      <c r="A336" s="14"/>
      <c r="B336" s="252"/>
      <c r="C336" s="253"/>
      <c r="D336" s="228" t="s">
        <v>156</v>
      </c>
      <c r="E336" s="254" t="s">
        <v>44</v>
      </c>
      <c r="F336" s="255" t="s">
        <v>248</v>
      </c>
      <c r="G336" s="253"/>
      <c r="H336" s="256">
        <v>32.923999999999999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156</v>
      </c>
      <c r="AU336" s="262" t="s">
        <v>21</v>
      </c>
      <c r="AV336" s="14" t="s">
        <v>161</v>
      </c>
      <c r="AW336" s="14" t="s">
        <v>42</v>
      </c>
      <c r="AX336" s="14" t="s">
        <v>89</v>
      </c>
      <c r="AY336" s="262" t="s">
        <v>142</v>
      </c>
    </row>
    <row r="337" s="12" customFormat="1" ht="22.8" customHeight="1">
      <c r="A337" s="12"/>
      <c r="B337" s="199"/>
      <c r="C337" s="200"/>
      <c r="D337" s="201" t="s">
        <v>81</v>
      </c>
      <c r="E337" s="213" t="s">
        <v>807</v>
      </c>
      <c r="F337" s="213" t="s">
        <v>808</v>
      </c>
      <c r="G337" s="200"/>
      <c r="H337" s="200"/>
      <c r="I337" s="203"/>
      <c r="J337" s="214">
        <f>BK337</f>
        <v>0</v>
      </c>
      <c r="K337" s="200"/>
      <c r="L337" s="205"/>
      <c r="M337" s="206"/>
      <c r="N337" s="207"/>
      <c r="O337" s="207"/>
      <c r="P337" s="208">
        <f>SUM(P338:P339)</f>
        <v>0</v>
      </c>
      <c r="Q337" s="207"/>
      <c r="R337" s="208">
        <f>SUM(R338:R339)</f>
        <v>0</v>
      </c>
      <c r="S337" s="207"/>
      <c r="T337" s="209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0" t="s">
        <v>89</v>
      </c>
      <c r="AT337" s="211" t="s">
        <v>81</v>
      </c>
      <c r="AU337" s="211" t="s">
        <v>89</v>
      </c>
      <c r="AY337" s="210" t="s">
        <v>142</v>
      </c>
      <c r="BK337" s="212">
        <f>SUM(BK338:BK339)</f>
        <v>0</v>
      </c>
    </row>
    <row r="338" s="2" customFormat="1" ht="24.15" customHeight="1">
      <c r="A338" s="41"/>
      <c r="B338" s="42"/>
      <c r="C338" s="215" t="s">
        <v>670</v>
      </c>
      <c r="D338" s="215" t="s">
        <v>145</v>
      </c>
      <c r="E338" s="216" t="s">
        <v>810</v>
      </c>
      <c r="F338" s="217" t="s">
        <v>811</v>
      </c>
      <c r="G338" s="218" t="s">
        <v>405</v>
      </c>
      <c r="H338" s="219">
        <v>722.15599999999995</v>
      </c>
      <c r="I338" s="220"/>
      <c r="J338" s="221">
        <f>ROUND(I338*H338,2)</f>
        <v>0</v>
      </c>
      <c r="K338" s="217" t="s">
        <v>233</v>
      </c>
      <c r="L338" s="47"/>
      <c r="M338" s="222" t="s">
        <v>44</v>
      </c>
      <c r="N338" s="223" t="s">
        <v>53</v>
      </c>
      <c r="O338" s="87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161</v>
      </c>
      <c r="AT338" s="226" t="s">
        <v>145</v>
      </c>
      <c r="AU338" s="226" t="s">
        <v>21</v>
      </c>
      <c r="AY338" s="19" t="s">
        <v>142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89</v>
      </c>
      <c r="BK338" s="227">
        <f>ROUND(I338*H338,2)</f>
        <v>0</v>
      </c>
      <c r="BL338" s="19" t="s">
        <v>161</v>
      </c>
      <c r="BM338" s="226" t="s">
        <v>812</v>
      </c>
    </row>
    <row r="339" s="2" customFormat="1">
      <c r="A339" s="41"/>
      <c r="B339" s="42"/>
      <c r="C339" s="43"/>
      <c r="D339" s="250" t="s">
        <v>235</v>
      </c>
      <c r="E339" s="43"/>
      <c r="F339" s="251" t="s">
        <v>813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235</v>
      </c>
      <c r="AU339" s="19" t="s">
        <v>21</v>
      </c>
    </row>
    <row r="340" s="12" customFormat="1" ht="22.8" customHeight="1">
      <c r="A340" s="12"/>
      <c r="B340" s="199"/>
      <c r="C340" s="200"/>
      <c r="D340" s="201" t="s">
        <v>81</v>
      </c>
      <c r="E340" s="213" t="s">
        <v>816</v>
      </c>
      <c r="F340" s="213" t="s">
        <v>817</v>
      </c>
      <c r="G340" s="200"/>
      <c r="H340" s="200"/>
      <c r="I340" s="203"/>
      <c r="J340" s="214">
        <f>BK340</f>
        <v>0</v>
      </c>
      <c r="K340" s="200"/>
      <c r="L340" s="205"/>
      <c r="M340" s="206"/>
      <c r="N340" s="207"/>
      <c r="O340" s="207"/>
      <c r="P340" s="208">
        <f>SUM(P341:P351)</f>
        <v>0</v>
      </c>
      <c r="Q340" s="207"/>
      <c r="R340" s="208">
        <f>SUM(R341:R351)</f>
        <v>0.17226860000000002</v>
      </c>
      <c r="S340" s="207"/>
      <c r="T340" s="209">
        <f>SUM(T341:T351)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0" t="s">
        <v>21</v>
      </c>
      <c r="AT340" s="211" t="s">
        <v>81</v>
      </c>
      <c r="AU340" s="211" t="s">
        <v>89</v>
      </c>
      <c r="AY340" s="210" t="s">
        <v>142</v>
      </c>
      <c r="BK340" s="212">
        <f>SUM(BK341:BK351)</f>
        <v>0</v>
      </c>
    </row>
    <row r="341" s="2" customFormat="1" ht="24.15" customHeight="1">
      <c r="A341" s="41"/>
      <c r="B341" s="42"/>
      <c r="C341" s="215" t="s">
        <v>674</v>
      </c>
      <c r="D341" s="215" t="s">
        <v>145</v>
      </c>
      <c r="E341" s="216" t="s">
        <v>819</v>
      </c>
      <c r="F341" s="217" t="s">
        <v>820</v>
      </c>
      <c r="G341" s="218" t="s">
        <v>199</v>
      </c>
      <c r="H341" s="219">
        <v>2.5150000000000001</v>
      </c>
      <c r="I341" s="220"/>
      <c r="J341" s="221">
        <f>ROUND(I341*H341,2)</f>
        <v>0</v>
      </c>
      <c r="K341" s="217" t="s">
        <v>233</v>
      </c>
      <c r="L341" s="47"/>
      <c r="M341" s="222" t="s">
        <v>44</v>
      </c>
      <c r="N341" s="223" t="s">
        <v>53</v>
      </c>
      <c r="O341" s="87"/>
      <c r="P341" s="224">
        <f>O341*H341</f>
        <v>0</v>
      </c>
      <c r="Q341" s="224">
        <v>0.00024000000000000001</v>
      </c>
      <c r="R341" s="224">
        <f>Q341*H341</f>
        <v>0.00060360000000000003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320</v>
      </c>
      <c r="AT341" s="226" t="s">
        <v>145</v>
      </c>
      <c r="AU341" s="226" t="s">
        <v>21</v>
      </c>
      <c r="AY341" s="19" t="s">
        <v>142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89</v>
      </c>
      <c r="BK341" s="227">
        <f>ROUND(I341*H341,2)</f>
        <v>0</v>
      </c>
      <c r="BL341" s="19" t="s">
        <v>320</v>
      </c>
      <c r="BM341" s="226" t="s">
        <v>1004</v>
      </c>
    </row>
    <row r="342" s="2" customFormat="1">
      <c r="A342" s="41"/>
      <c r="B342" s="42"/>
      <c r="C342" s="43"/>
      <c r="D342" s="250" t="s">
        <v>235</v>
      </c>
      <c r="E342" s="43"/>
      <c r="F342" s="251" t="s">
        <v>822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19" t="s">
        <v>235</v>
      </c>
      <c r="AU342" s="19" t="s">
        <v>21</v>
      </c>
    </row>
    <row r="343" s="13" customFormat="1">
      <c r="A343" s="13"/>
      <c r="B343" s="233"/>
      <c r="C343" s="234"/>
      <c r="D343" s="228" t="s">
        <v>156</v>
      </c>
      <c r="E343" s="235" t="s">
        <v>44</v>
      </c>
      <c r="F343" s="236" t="s">
        <v>1005</v>
      </c>
      <c r="G343" s="234"/>
      <c r="H343" s="237">
        <v>2.5150000000000001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156</v>
      </c>
      <c r="AU343" s="243" t="s">
        <v>21</v>
      </c>
      <c r="AV343" s="13" t="s">
        <v>21</v>
      </c>
      <c r="AW343" s="13" t="s">
        <v>42</v>
      </c>
      <c r="AX343" s="13" t="s">
        <v>82</v>
      </c>
      <c r="AY343" s="243" t="s">
        <v>142</v>
      </c>
    </row>
    <row r="344" s="14" customFormat="1">
      <c r="A344" s="14"/>
      <c r="B344" s="252"/>
      <c r="C344" s="253"/>
      <c r="D344" s="228" t="s">
        <v>156</v>
      </c>
      <c r="E344" s="254" t="s">
        <v>44</v>
      </c>
      <c r="F344" s="255" t="s">
        <v>248</v>
      </c>
      <c r="G344" s="253"/>
      <c r="H344" s="256">
        <v>2.5150000000000001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2" t="s">
        <v>156</v>
      </c>
      <c r="AU344" s="262" t="s">
        <v>21</v>
      </c>
      <c r="AV344" s="14" t="s">
        <v>161</v>
      </c>
      <c r="AW344" s="14" t="s">
        <v>42</v>
      </c>
      <c r="AX344" s="14" t="s">
        <v>89</v>
      </c>
      <c r="AY344" s="262" t="s">
        <v>142</v>
      </c>
    </row>
    <row r="345" s="2" customFormat="1" ht="16.5" customHeight="1">
      <c r="A345" s="41"/>
      <c r="B345" s="42"/>
      <c r="C345" s="274" t="s">
        <v>679</v>
      </c>
      <c r="D345" s="274" t="s">
        <v>349</v>
      </c>
      <c r="E345" s="275" t="s">
        <v>826</v>
      </c>
      <c r="F345" s="276" t="s">
        <v>827</v>
      </c>
      <c r="G345" s="277" t="s">
        <v>199</v>
      </c>
      <c r="H345" s="278">
        <v>2.641</v>
      </c>
      <c r="I345" s="279"/>
      <c r="J345" s="280">
        <f>ROUND(I345*H345,2)</f>
        <v>0</v>
      </c>
      <c r="K345" s="276" t="s">
        <v>233</v>
      </c>
      <c r="L345" s="281"/>
      <c r="M345" s="282" t="s">
        <v>44</v>
      </c>
      <c r="N345" s="283" t="s">
        <v>53</v>
      </c>
      <c r="O345" s="87"/>
      <c r="P345" s="224">
        <f>O345*H345</f>
        <v>0</v>
      </c>
      <c r="Q345" s="224">
        <v>0.065000000000000002</v>
      </c>
      <c r="R345" s="224">
        <f>Q345*H345</f>
        <v>0.17166500000000001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409</v>
      </c>
      <c r="AT345" s="226" t="s">
        <v>349</v>
      </c>
      <c r="AU345" s="226" t="s">
        <v>21</v>
      </c>
      <c r="AY345" s="19" t="s">
        <v>142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9" t="s">
        <v>89</v>
      </c>
      <c r="BK345" s="227">
        <f>ROUND(I345*H345,2)</f>
        <v>0</v>
      </c>
      <c r="BL345" s="19" t="s">
        <v>320</v>
      </c>
      <c r="BM345" s="226" t="s">
        <v>1006</v>
      </c>
    </row>
    <row r="346" s="13" customFormat="1">
      <c r="A346" s="13"/>
      <c r="B346" s="233"/>
      <c r="C346" s="234"/>
      <c r="D346" s="228" t="s">
        <v>156</v>
      </c>
      <c r="E346" s="235" t="s">
        <v>44</v>
      </c>
      <c r="F346" s="236" t="s">
        <v>1007</v>
      </c>
      <c r="G346" s="234"/>
      <c r="H346" s="237">
        <v>2.641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156</v>
      </c>
      <c r="AU346" s="243" t="s">
        <v>21</v>
      </c>
      <c r="AV346" s="13" t="s">
        <v>21</v>
      </c>
      <c r="AW346" s="13" t="s">
        <v>42</v>
      </c>
      <c r="AX346" s="13" t="s">
        <v>89</v>
      </c>
      <c r="AY346" s="243" t="s">
        <v>142</v>
      </c>
    </row>
    <row r="347" s="2" customFormat="1" ht="24.15" customHeight="1">
      <c r="A347" s="41"/>
      <c r="B347" s="42"/>
      <c r="C347" s="215" t="s">
        <v>683</v>
      </c>
      <c r="D347" s="215" t="s">
        <v>145</v>
      </c>
      <c r="E347" s="216" t="s">
        <v>831</v>
      </c>
      <c r="F347" s="217" t="s">
        <v>832</v>
      </c>
      <c r="G347" s="218" t="s">
        <v>199</v>
      </c>
      <c r="H347" s="219">
        <v>2.5150000000000001</v>
      </c>
      <c r="I347" s="220"/>
      <c r="J347" s="221">
        <f>ROUND(I347*H347,2)</f>
        <v>0</v>
      </c>
      <c r="K347" s="217" t="s">
        <v>233</v>
      </c>
      <c r="L347" s="47"/>
      <c r="M347" s="222" t="s">
        <v>44</v>
      </c>
      <c r="N347" s="223" t="s">
        <v>53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320</v>
      </c>
      <c r="AT347" s="226" t="s">
        <v>145</v>
      </c>
      <c r="AU347" s="226" t="s">
        <v>21</v>
      </c>
      <c r="AY347" s="19" t="s">
        <v>142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89</v>
      </c>
      <c r="BK347" s="227">
        <f>ROUND(I347*H347,2)</f>
        <v>0</v>
      </c>
      <c r="BL347" s="19" t="s">
        <v>320</v>
      </c>
      <c r="BM347" s="226" t="s">
        <v>1008</v>
      </c>
    </row>
    <row r="348" s="2" customFormat="1">
      <c r="A348" s="41"/>
      <c r="B348" s="42"/>
      <c r="C348" s="43"/>
      <c r="D348" s="250" t="s">
        <v>235</v>
      </c>
      <c r="E348" s="43"/>
      <c r="F348" s="251" t="s">
        <v>834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19" t="s">
        <v>235</v>
      </c>
      <c r="AU348" s="19" t="s">
        <v>21</v>
      </c>
    </row>
    <row r="349" s="13" customFormat="1">
      <c r="A349" s="13"/>
      <c r="B349" s="233"/>
      <c r="C349" s="234"/>
      <c r="D349" s="228" t="s">
        <v>156</v>
      </c>
      <c r="E349" s="235" t="s">
        <v>44</v>
      </c>
      <c r="F349" s="236" t="s">
        <v>1009</v>
      </c>
      <c r="G349" s="234"/>
      <c r="H349" s="237">
        <v>2.5150000000000001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156</v>
      </c>
      <c r="AU349" s="243" t="s">
        <v>21</v>
      </c>
      <c r="AV349" s="13" t="s">
        <v>21</v>
      </c>
      <c r="AW349" s="13" t="s">
        <v>42</v>
      </c>
      <c r="AX349" s="13" t="s">
        <v>89</v>
      </c>
      <c r="AY349" s="243" t="s">
        <v>142</v>
      </c>
    </row>
    <row r="350" s="2" customFormat="1" ht="24.15" customHeight="1">
      <c r="A350" s="41"/>
      <c r="B350" s="42"/>
      <c r="C350" s="215" t="s">
        <v>689</v>
      </c>
      <c r="D350" s="215" t="s">
        <v>145</v>
      </c>
      <c r="E350" s="216" t="s">
        <v>837</v>
      </c>
      <c r="F350" s="217" t="s">
        <v>838</v>
      </c>
      <c r="G350" s="218" t="s">
        <v>405</v>
      </c>
      <c r="H350" s="219">
        <v>0.17199999999999999</v>
      </c>
      <c r="I350" s="220"/>
      <c r="J350" s="221">
        <f>ROUND(I350*H350,2)</f>
        <v>0</v>
      </c>
      <c r="K350" s="217" t="s">
        <v>233</v>
      </c>
      <c r="L350" s="47"/>
      <c r="M350" s="222" t="s">
        <v>44</v>
      </c>
      <c r="N350" s="223" t="s">
        <v>53</v>
      </c>
      <c r="O350" s="87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320</v>
      </c>
      <c r="AT350" s="226" t="s">
        <v>145</v>
      </c>
      <c r="AU350" s="226" t="s">
        <v>21</v>
      </c>
      <c r="AY350" s="19" t="s">
        <v>142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9" t="s">
        <v>89</v>
      </c>
      <c r="BK350" s="227">
        <f>ROUND(I350*H350,2)</f>
        <v>0</v>
      </c>
      <c r="BL350" s="19" t="s">
        <v>320</v>
      </c>
      <c r="BM350" s="226" t="s">
        <v>1010</v>
      </c>
    </row>
    <row r="351" s="2" customFormat="1">
      <c r="A351" s="41"/>
      <c r="B351" s="42"/>
      <c r="C351" s="43"/>
      <c r="D351" s="250" t="s">
        <v>235</v>
      </c>
      <c r="E351" s="43"/>
      <c r="F351" s="251" t="s">
        <v>840</v>
      </c>
      <c r="G351" s="43"/>
      <c r="H351" s="43"/>
      <c r="I351" s="230"/>
      <c r="J351" s="43"/>
      <c r="K351" s="43"/>
      <c r="L351" s="47"/>
      <c r="M351" s="284"/>
      <c r="N351" s="285"/>
      <c r="O351" s="286"/>
      <c r="P351" s="286"/>
      <c r="Q351" s="286"/>
      <c r="R351" s="286"/>
      <c r="S351" s="286"/>
      <c r="T351" s="287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19" t="s">
        <v>235</v>
      </c>
      <c r="AU351" s="19" t="s">
        <v>21</v>
      </c>
    </row>
    <row r="352" s="2" customFormat="1" ht="6.96" customHeight="1">
      <c r="A352" s="41"/>
      <c r="B352" s="62"/>
      <c r="C352" s="63"/>
      <c r="D352" s="63"/>
      <c r="E352" s="63"/>
      <c r="F352" s="63"/>
      <c r="G352" s="63"/>
      <c r="H352" s="63"/>
      <c r="I352" s="63"/>
      <c r="J352" s="63"/>
      <c r="K352" s="63"/>
      <c r="L352" s="47"/>
      <c r="M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</row>
  </sheetData>
  <sheetProtection sheet="1" autoFilter="0" formatColumns="0" formatRows="0" objects="1" scenarios="1" spinCount="100000" saltValue="rfOxHiiIDd3oo5HNMEV7JUN2S+IPKXcZYw86Dj5oQXdG6jnmHOm2BmOkXdklQ61kMCXgqLkR5FPcXlY2Pbmj3g==" hashValue="8NNGc8CA4MPihERhtthFsWj5aZiSlvJD5m6x4a/v4SdBrU94wvB7NSQMg6ZCbuqyabLZ/DGALw9kmAmEfIoWCA==" algorithmName="SHA-512" password="88F3"/>
  <autoFilter ref="C91:K3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115101201"/>
    <hyperlink ref="F99" r:id="rId2" display="https://podminky.urs.cz/item/CS_URS_2025_01/115101301"/>
    <hyperlink ref="F102" r:id="rId3" display="https://podminky.urs.cz/item/CS_URS_2025_01/119001405"/>
    <hyperlink ref="F105" r:id="rId4" display="https://podminky.urs.cz/item/CS_URS_2025_01/119001412"/>
    <hyperlink ref="F108" r:id="rId5" display="https://podminky.urs.cz/item/CS_URS_2025_01/119001421"/>
    <hyperlink ref="F111" r:id="rId6" display="https://podminky.urs.cz/item/CS_URS_2025_01/131251100"/>
    <hyperlink ref="F115" r:id="rId7" display="https://podminky.urs.cz/item/CS_URS_2025_01/132254206"/>
    <hyperlink ref="F121" r:id="rId8" display="https://podminky.urs.cz/item/CS_URS_2025_01/132354206"/>
    <hyperlink ref="F124" r:id="rId9" display="https://podminky.urs.cz/item/CS_URS_2025_01/132454206"/>
    <hyperlink ref="F127" r:id="rId10" display="https://podminky.urs.cz/item/CS_URS_2025_01/132554206"/>
    <hyperlink ref="F130" r:id="rId11" display="https://podminky.urs.cz/item/CS_URS_2025_01/139001101"/>
    <hyperlink ref="F133" r:id="rId12" display="https://podminky.urs.cz/item/CS_URS_2025_01/151101102"/>
    <hyperlink ref="F136" r:id="rId13" display="https://podminky.urs.cz/item/CS_URS_2025_01/151101112"/>
    <hyperlink ref="F139" r:id="rId14" display="https://podminky.urs.cz/item/CS_URS_2025_01/153111111"/>
    <hyperlink ref="F142" r:id="rId15" display="https://podminky.urs.cz/item/CS_URS_2025_01/153111113"/>
    <hyperlink ref="F145" r:id="rId16" display="https://podminky.urs.cz/item/CS_URS_2025_01/153112111"/>
    <hyperlink ref="F148" r:id="rId17" display="https://podminky.urs.cz/item/CS_URS_2025_01/153112122"/>
    <hyperlink ref="F154" r:id="rId18" display="https://podminky.urs.cz/item/CS_URS_2025_01/153113140"/>
    <hyperlink ref="F157" r:id="rId19" display="https://podminky.urs.cz/item/CS_URS_2025_01/153116111"/>
    <hyperlink ref="F161" r:id="rId20" display="https://podminky.urs.cz/item/CS_URS_2025_01/153116112"/>
    <hyperlink ref="F173" r:id="rId21" display="https://podminky.urs.cz/item/CS_URS_2025_01/153116113"/>
    <hyperlink ref="F176" r:id="rId22" display="https://podminky.urs.cz/item/CS_URS_2025_01/162451106"/>
    <hyperlink ref="F179" r:id="rId23" display="https://podminky.urs.cz/item/CS_URS_2025_01/162651132"/>
    <hyperlink ref="F182" r:id="rId24" display="https://podminky.urs.cz/item/CS_URS_2025_01/167151111"/>
    <hyperlink ref="F185" r:id="rId25" display="https://podminky.urs.cz/item/CS_URS_2025_01/171201231"/>
    <hyperlink ref="F188" r:id="rId26" display="https://podminky.urs.cz/item/CS_URS_2025_01/171251201"/>
    <hyperlink ref="F194" r:id="rId27" display="https://podminky.urs.cz/item/CS_URS_2025_01/174151101"/>
    <hyperlink ref="F204" r:id="rId28" display="https://podminky.urs.cz/item/CS_URS_2025_01/175111101"/>
    <hyperlink ref="F213" r:id="rId29" display="https://podminky.urs.cz/item/CS_URS_2025_01/338171123"/>
    <hyperlink ref="F223" r:id="rId30" display="https://podminky.urs.cz/item/CS_URS_2025_01/359901111"/>
    <hyperlink ref="F226" r:id="rId31" display="https://podminky.urs.cz/item/CS_URS_2025_01/359901211"/>
    <hyperlink ref="F230" r:id="rId32" display="https://podminky.urs.cz/item/CS_URS_2025_01/451572111"/>
    <hyperlink ref="F235" r:id="rId33" display="https://podminky.urs.cz/item/CS_URS_2025_01/452112111"/>
    <hyperlink ref="F246" r:id="rId34" display="https://podminky.urs.cz/item/CS_URS_2025_01/452112121"/>
    <hyperlink ref="F252" r:id="rId35" display="https://podminky.urs.cz/item/CS_URS_2025_01/871373121"/>
    <hyperlink ref="F261" r:id="rId36" display="https://podminky.urs.cz/item/CS_URS_2025_01/871393121"/>
    <hyperlink ref="F268" r:id="rId37" display="https://podminky.urs.cz/item/CS_URS_2025_01/871443123"/>
    <hyperlink ref="F275" r:id="rId38" display="https://podminky.urs.cz/item/CS_URS_2025_01/892392121"/>
    <hyperlink ref="F278" r:id="rId39" display="https://podminky.urs.cz/item/CS_URS_2025_01/892442121"/>
    <hyperlink ref="F281" r:id="rId40" display="https://podminky.urs.cz/item/CS_URS_2025_01/894118001"/>
    <hyperlink ref="F285" r:id="rId41" display="https://podminky.urs.cz/item/CS_URS_2025_01/894411131"/>
    <hyperlink ref="F298" r:id="rId42" display="https://podminky.urs.cz/item/CS_URS_2025_01/894411151"/>
    <hyperlink ref="F318" r:id="rId43" display="https://podminky.urs.cz/item/CS_URS_2025_01/899104112"/>
    <hyperlink ref="F323" r:id="rId44" display="https://podminky.urs.cz/item/CS_URS_2025_01/899131121"/>
    <hyperlink ref="F327" r:id="rId45" display="https://podminky.urs.cz/item/CS_URS_2025_01/899713111"/>
    <hyperlink ref="F330" r:id="rId46" display="https://podminky.urs.cz/item/CS_URS_2025_01/899722114"/>
    <hyperlink ref="F333" r:id="rId47" display="https://podminky.urs.cz/item/CS_URS_2025_01/899910212"/>
    <hyperlink ref="F339" r:id="rId48" display="https://podminky.urs.cz/item/CS_URS_2025_01/998276101"/>
    <hyperlink ref="F342" r:id="rId49" display="https://podminky.urs.cz/item/CS_URS_2025_01/715174012"/>
    <hyperlink ref="F348" r:id="rId50" display="https://podminky.urs.cz/item/CS_URS_2025_01/715189003"/>
    <hyperlink ref="F351" r:id="rId51" display="https://podminky.urs.cz/item/CS_URS_2025_01/99871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  <c r="AZ2" s="247" t="s">
        <v>201</v>
      </c>
      <c r="BA2" s="247" t="s">
        <v>202</v>
      </c>
      <c r="BB2" s="247" t="s">
        <v>203</v>
      </c>
      <c r="BC2" s="247" t="s">
        <v>204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1011</v>
      </c>
      <c r="BA3" s="247" t="s">
        <v>1012</v>
      </c>
      <c r="BB3" s="247" t="s">
        <v>199</v>
      </c>
      <c r="BC3" s="247" t="s">
        <v>200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1013</v>
      </c>
      <c r="BA4" s="247" t="s">
        <v>1014</v>
      </c>
      <c r="BB4" s="247" t="s">
        <v>203</v>
      </c>
      <c r="BC4" s="247" t="s">
        <v>1015</v>
      </c>
      <c r="BD4" s="247" t="s">
        <v>21</v>
      </c>
    </row>
    <row r="5" s="1" customFormat="1" ht="6.96" customHeight="1">
      <c r="B5" s="22"/>
      <c r="L5" s="22"/>
      <c r="AZ5" s="247" t="s">
        <v>205</v>
      </c>
      <c r="BA5" s="247" t="s">
        <v>206</v>
      </c>
      <c r="BB5" s="247" t="s">
        <v>203</v>
      </c>
      <c r="BC5" s="247" t="s">
        <v>1016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1017</v>
      </c>
      <c r="BA6" s="247" t="s">
        <v>1018</v>
      </c>
      <c r="BB6" s="247" t="s">
        <v>203</v>
      </c>
      <c r="BC6" s="247" t="s">
        <v>1019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  <c r="AZ7" s="247" t="s">
        <v>210</v>
      </c>
      <c r="BA7" s="247" t="s">
        <v>211</v>
      </c>
      <c r="BB7" s="247" t="s">
        <v>203</v>
      </c>
      <c r="BC7" s="247" t="s">
        <v>1020</v>
      </c>
      <c r="BD7" s="247" t="s">
        <v>21</v>
      </c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1021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106</v>
      </c>
      <c r="G13" s="41"/>
      <c r="H13" s="41"/>
      <c r="I13" s="145" t="s">
        <v>20</v>
      </c>
      <c r="J13" s="136" t="s">
        <v>1022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ROUND((SUM(BE95:BE486)),  2)</f>
        <v>0</v>
      </c>
      <c r="G35" s="41"/>
      <c r="H35" s="41"/>
      <c r="I35" s="160">
        <v>0.20999999999999999</v>
      </c>
      <c r="J35" s="159">
        <f>ROUND(((SUM(BE95:BE486))*I35),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ROUND((SUM(BF95:BF486)),  2)</f>
        <v>0</v>
      </c>
      <c r="G36" s="41"/>
      <c r="H36" s="41"/>
      <c r="I36" s="160">
        <v>0.14999999999999999</v>
      </c>
      <c r="J36" s="159">
        <f>ROUND(((SUM(BF95:BF486))*I36),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ROUND((SUM(BG95:BG486)),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ROUND((SUM(BH95:BH486)),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ROUND((SUM(BI95:BI486)),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SO-02 - Vodovod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218</v>
      </c>
      <c r="E66" s="185"/>
      <c r="F66" s="185"/>
      <c r="G66" s="185"/>
      <c r="H66" s="185"/>
      <c r="I66" s="185"/>
      <c r="J66" s="186">
        <f>J205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219</v>
      </c>
      <c r="E67" s="185"/>
      <c r="F67" s="185"/>
      <c r="G67" s="185"/>
      <c r="H67" s="185"/>
      <c r="I67" s="185"/>
      <c r="J67" s="186">
        <f>J225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220</v>
      </c>
      <c r="E68" s="185"/>
      <c r="F68" s="185"/>
      <c r="G68" s="185"/>
      <c r="H68" s="185"/>
      <c r="I68" s="185"/>
      <c r="J68" s="186">
        <f>J249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221</v>
      </c>
      <c r="E69" s="185"/>
      <c r="F69" s="185"/>
      <c r="G69" s="185"/>
      <c r="H69" s="185"/>
      <c r="I69" s="185"/>
      <c r="J69" s="186">
        <f>J421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222</v>
      </c>
      <c r="E70" s="185"/>
      <c r="F70" s="185"/>
      <c r="G70" s="185"/>
      <c r="H70" s="185"/>
      <c r="I70" s="185"/>
      <c r="J70" s="186">
        <f>J443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223</v>
      </c>
      <c r="E71" s="185"/>
      <c r="F71" s="185"/>
      <c r="G71" s="185"/>
      <c r="H71" s="185"/>
      <c r="I71" s="185"/>
      <c r="J71" s="186">
        <f>J475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224</v>
      </c>
      <c r="E72" s="180"/>
      <c r="F72" s="180"/>
      <c r="G72" s="180"/>
      <c r="H72" s="180"/>
      <c r="I72" s="180"/>
      <c r="J72" s="181">
        <f>J478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8"/>
      <c r="D73" s="184" t="s">
        <v>1023</v>
      </c>
      <c r="E73" s="185"/>
      <c r="F73" s="185"/>
      <c r="G73" s="185"/>
      <c r="H73" s="185"/>
      <c r="I73" s="185"/>
      <c r="J73" s="186">
        <f>J479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5" t="s">
        <v>127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vodovodu a kanalizace Dolní Němčice - 2028</v>
      </c>
      <c r="F83" s="34"/>
      <c r="G83" s="34"/>
      <c r="H83" s="34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3"/>
      <c r="C84" s="34" t="s">
        <v>115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1"/>
      <c r="B85" s="42"/>
      <c r="C85" s="43"/>
      <c r="D85" s="43"/>
      <c r="E85" s="172" t="s">
        <v>116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117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SO-02 - Vodovod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4" t="s">
        <v>22</v>
      </c>
      <c r="D89" s="43"/>
      <c r="E89" s="43"/>
      <c r="F89" s="29" t="str">
        <f>F14</f>
        <v>Dolní Němčice</v>
      </c>
      <c r="G89" s="43"/>
      <c r="H89" s="43"/>
      <c r="I89" s="34" t="s">
        <v>24</v>
      </c>
      <c r="J89" s="75" t="str">
        <f>IF(J14="","",J14)</f>
        <v>16. 2. 2021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4" t="s">
        <v>30</v>
      </c>
      <c r="D91" s="43"/>
      <c r="E91" s="43"/>
      <c r="F91" s="29" t="str">
        <f>E17</f>
        <v>Město Dačice</v>
      </c>
      <c r="G91" s="43"/>
      <c r="H91" s="43"/>
      <c r="I91" s="34" t="s">
        <v>38</v>
      </c>
      <c r="J91" s="39" t="str">
        <f>E23</f>
        <v>VAK projekt s.r.o.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5.65" customHeight="1">
      <c r="A92" s="41"/>
      <c r="B92" s="42"/>
      <c r="C92" s="34" t="s">
        <v>36</v>
      </c>
      <c r="D92" s="43"/>
      <c r="E92" s="43"/>
      <c r="F92" s="29" t="str">
        <f>IF(E20="","",E20)</f>
        <v>Vyplň údaj</v>
      </c>
      <c r="G92" s="43"/>
      <c r="H92" s="43"/>
      <c r="I92" s="34" t="s">
        <v>43</v>
      </c>
      <c r="J92" s="39" t="str">
        <f>E26</f>
        <v>Ing. Martina Zamlinská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128</v>
      </c>
      <c r="D94" s="191" t="s">
        <v>67</v>
      </c>
      <c r="E94" s="191" t="s">
        <v>63</v>
      </c>
      <c r="F94" s="191" t="s">
        <v>64</v>
      </c>
      <c r="G94" s="191" t="s">
        <v>129</v>
      </c>
      <c r="H94" s="191" t="s">
        <v>130</v>
      </c>
      <c r="I94" s="191" t="s">
        <v>131</v>
      </c>
      <c r="J94" s="191" t="s">
        <v>121</v>
      </c>
      <c r="K94" s="192" t="s">
        <v>132</v>
      </c>
      <c r="L94" s="193"/>
      <c r="M94" s="95" t="s">
        <v>44</v>
      </c>
      <c r="N94" s="96" t="s">
        <v>52</v>
      </c>
      <c r="O94" s="96" t="s">
        <v>133</v>
      </c>
      <c r="P94" s="96" t="s">
        <v>134</v>
      </c>
      <c r="Q94" s="96" t="s">
        <v>135</v>
      </c>
      <c r="R94" s="96" t="s">
        <v>136</v>
      </c>
      <c r="S94" s="96" t="s">
        <v>137</v>
      </c>
      <c r="T94" s="97" t="s">
        <v>138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139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P96+P478</f>
        <v>0</v>
      </c>
      <c r="Q95" s="99"/>
      <c r="R95" s="196">
        <f>R96+R478</f>
        <v>704.43582680000009</v>
      </c>
      <c r="S95" s="99"/>
      <c r="T95" s="197">
        <f>T96+T478</f>
        <v>111.63809999999998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81</v>
      </c>
      <c r="AU95" s="19" t="s">
        <v>122</v>
      </c>
      <c r="BK95" s="198">
        <f>BK96+BK478</f>
        <v>0</v>
      </c>
    </row>
    <row r="96" s="12" customFormat="1" ht="25.92" customHeight="1">
      <c r="A96" s="12"/>
      <c r="B96" s="199"/>
      <c r="C96" s="200"/>
      <c r="D96" s="201" t="s">
        <v>81</v>
      </c>
      <c r="E96" s="202" t="s">
        <v>228</v>
      </c>
      <c r="F96" s="202" t="s">
        <v>229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P97+P205+P225+P249+P421+P443+P475</f>
        <v>0</v>
      </c>
      <c r="Q96" s="207"/>
      <c r="R96" s="208">
        <f>R97+R205+R225+R249+R421+R443+R475</f>
        <v>704.41092280000009</v>
      </c>
      <c r="S96" s="207"/>
      <c r="T96" s="209">
        <f>T97+T205+T225+T249+T421+T443+T475</f>
        <v>111.63809999999998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89</v>
      </c>
      <c r="AT96" s="211" t="s">
        <v>81</v>
      </c>
      <c r="AU96" s="211" t="s">
        <v>82</v>
      </c>
      <c r="AY96" s="210" t="s">
        <v>142</v>
      </c>
      <c r="BK96" s="212">
        <f>BK97+BK205+BK225+BK249+BK421+BK443+BK475</f>
        <v>0</v>
      </c>
    </row>
    <row r="97" s="12" customFormat="1" ht="22.8" customHeight="1">
      <c r="A97" s="12"/>
      <c r="B97" s="199"/>
      <c r="C97" s="200"/>
      <c r="D97" s="201" t="s">
        <v>81</v>
      </c>
      <c r="E97" s="213" t="s">
        <v>89</v>
      </c>
      <c r="F97" s="213" t="s">
        <v>230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SUM(P98:P204)</f>
        <v>0</v>
      </c>
      <c r="Q97" s="207"/>
      <c r="R97" s="208">
        <f>SUM(R98:R204)</f>
        <v>675.96065440000007</v>
      </c>
      <c r="S97" s="207"/>
      <c r="T97" s="209">
        <f>SUM(T98:T204)</f>
        <v>110.75099999999998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89</v>
      </c>
      <c r="AT97" s="211" t="s">
        <v>81</v>
      </c>
      <c r="AU97" s="211" t="s">
        <v>89</v>
      </c>
      <c r="AY97" s="210" t="s">
        <v>142</v>
      </c>
      <c r="BK97" s="212">
        <f>SUM(BK98:BK204)</f>
        <v>0</v>
      </c>
    </row>
    <row r="98" s="2" customFormat="1" ht="37.8" customHeight="1">
      <c r="A98" s="41"/>
      <c r="B98" s="42"/>
      <c r="C98" s="215" t="s">
        <v>89</v>
      </c>
      <c r="D98" s="215" t="s">
        <v>145</v>
      </c>
      <c r="E98" s="216" t="s">
        <v>1024</v>
      </c>
      <c r="F98" s="217" t="s">
        <v>1025</v>
      </c>
      <c r="G98" s="218" t="s">
        <v>199</v>
      </c>
      <c r="H98" s="219">
        <v>17</v>
      </c>
      <c r="I98" s="220"/>
      <c r="J98" s="221">
        <f>ROUND(I98*H98,2)</f>
        <v>0</v>
      </c>
      <c r="K98" s="217" t="s">
        <v>233</v>
      </c>
      <c r="L98" s="47"/>
      <c r="M98" s="222" t="s">
        <v>44</v>
      </c>
      <c r="N98" s="223" t="s">
        <v>53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0.255</v>
      </c>
      <c r="T98" s="225">
        <f>S98*H98</f>
        <v>4.335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161</v>
      </c>
      <c r="AT98" s="226" t="s">
        <v>145</v>
      </c>
      <c r="AU98" s="226" t="s">
        <v>21</v>
      </c>
      <c r="AY98" s="19" t="s">
        <v>142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89</v>
      </c>
      <c r="BK98" s="227">
        <f>ROUND(I98*H98,2)</f>
        <v>0</v>
      </c>
      <c r="BL98" s="19" t="s">
        <v>161</v>
      </c>
      <c r="BM98" s="226" t="s">
        <v>1026</v>
      </c>
    </row>
    <row r="99" s="2" customFormat="1">
      <c r="A99" s="41"/>
      <c r="B99" s="42"/>
      <c r="C99" s="43"/>
      <c r="D99" s="250" t="s">
        <v>235</v>
      </c>
      <c r="E99" s="43"/>
      <c r="F99" s="251" t="s">
        <v>1027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235</v>
      </c>
      <c r="AU99" s="19" t="s">
        <v>21</v>
      </c>
    </row>
    <row r="100" s="13" customFormat="1">
      <c r="A100" s="13"/>
      <c r="B100" s="233"/>
      <c r="C100" s="234"/>
      <c r="D100" s="228" t="s">
        <v>156</v>
      </c>
      <c r="E100" s="235" t="s">
        <v>44</v>
      </c>
      <c r="F100" s="236" t="s">
        <v>326</v>
      </c>
      <c r="G100" s="234"/>
      <c r="H100" s="237">
        <v>17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156</v>
      </c>
      <c r="AU100" s="243" t="s">
        <v>21</v>
      </c>
      <c r="AV100" s="13" t="s">
        <v>21</v>
      </c>
      <c r="AW100" s="13" t="s">
        <v>42</v>
      </c>
      <c r="AX100" s="13" t="s">
        <v>89</v>
      </c>
      <c r="AY100" s="243" t="s">
        <v>142</v>
      </c>
    </row>
    <row r="101" s="2" customFormat="1" ht="37.8" customHeight="1">
      <c r="A101" s="41"/>
      <c r="B101" s="42"/>
      <c r="C101" s="215" t="s">
        <v>21</v>
      </c>
      <c r="D101" s="215" t="s">
        <v>145</v>
      </c>
      <c r="E101" s="216" t="s">
        <v>231</v>
      </c>
      <c r="F101" s="217" t="s">
        <v>232</v>
      </c>
      <c r="G101" s="218" t="s">
        <v>199</v>
      </c>
      <c r="H101" s="219">
        <v>2</v>
      </c>
      <c r="I101" s="220"/>
      <c r="J101" s="221">
        <f>ROUND(I101*H101,2)</f>
        <v>0</v>
      </c>
      <c r="K101" s="217" t="s">
        <v>233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0.26000000000000001</v>
      </c>
      <c r="T101" s="225">
        <f>S101*H101</f>
        <v>0.52000000000000002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161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161</v>
      </c>
      <c r="BM101" s="226" t="s">
        <v>1028</v>
      </c>
    </row>
    <row r="102" s="2" customFormat="1">
      <c r="A102" s="41"/>
      <c r="B102" s="42"/>
      <c r="C102" s="43"/>
      <c r="D102" s="250" t="s">
        <v>235</v>
      </c>
      <c r="E102" s="43"/>
      <c r="F102" s="251" t="s">
        <v>236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235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21</v>
      </c>
      <c r="G103" s="234"/>
      <c r="H103" s="237">
        <v>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37.8" customHeight="1">
      <c r="A104" s="41"/>
      <c r="B104" s="42"/>
      <c r="C104" s="215" t="s">
        <v>157</v>
      </c>
      <c r="D104" s="215" t="s">
        <v>145</v>
      </c>
      <c r="E104" s="216" t="s">
        <v>237</v>
      </c>
      <c r="F104" s="217" t="s">
        <v>238</v>
      </c>
      <c r="G104" s="218" t="s">
        <v>199</v>
      </c>
      <c r="H104" s="219">
        <v>98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0.29999999999999999</v>
      </c>
      <c r="T104" s="225">
        <f>S104*H104</f>
        <v>29.399999999999999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1029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240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1030</v>
      </c>
      <c r="G106" s="234"/>
      <c r="H106" s="237">
        <v>98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37.8" customHeight="1">
      <c r="A107" s="41"/>
      <c r="B107" s="42"/>
      <c r="C107" s="215" t="s">
        <v>161</v>
      </c>
      <c r="D107" s="215" t="s">
        <v>145</v>
      </c>
      <c r="E107" s="216" t="s">
        <v>242</v>
      </c>
      <c r="F107" s="217" t="s">
        <v>243</v>
      </c>
      <c r="G107" s="218" t="s">
        <v>199</v>
      </c>
      <c r="H107" s="219">
        <v>115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0.28999999999999998</v>
      </c>
      <c r="T107" s="225">
        <f>S107*H107</f>
        <v>33.349999999999994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1031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245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2" customFormat="1">
      <c r="A109" s="41"/>
      <c r="B109" s="42"/>
      <c r="C109" s="43"/>
      <c r="D109" s="228" t="s">
        <v>151</v>
      </c>
      <c r="E109" s="43"/>
      <c r="F109" s="229" t="s">
        <v>246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151</v>
      </c>
      <c r="AU109" s="19" t="s">
        <v>21</v>
      </c>
    </row>
    <row r="110" s="13" customFormat="1">
      <c r="A110" s="13"/>
      <c r="B110" s="233"/>
      <c r="C110" s="234"/>
      <c r="D110" s="228" t="s">
        <v>156</v>
      </c>
      <c r="E110" s="235" t="s">
        <v>44</v>
      </c>
      <c r="F110" s="236" t="s">
        <v>1011</v>
      </c>
      <c r="G110" s="234"/>
      <c r="H110" s="237">
        <v>98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156</v>
      </c>
      <c r="AU110" s="243" t="s">
        <v>21</v>
      </c>
      <c r="AV110" s="13" t="s">
        <v>21</v>
      </c>
      <c r="AW110" s="13" t="s">
        <v>42</v>
      </c>
      <c r="AX110" s="13" t="s">
        <v>82</v>
      </c>
      <c r="AY110" s="243" t="s">
        <v>142</v>
      </c>
    </row>
    <row r="111" s="13" customFormat="1">
      <c r="A111" s="13"/>
      <c r="B111" s="233"/>
      <c r="C111" s="234"/>
      <c r="D111" s="228" t="s">
        <v>156</v>
      </c>
      <c r="E111" s="235" t="s">
        <v>44</v>
      </c>
      <c r="F111" s="236" t="s">
        <v>326</v>
      </c>
      <c r="G111" s="234"/>
      <c r="H111" s="237">
        <v>17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156</v>
      </c>
      <c r="AU111" s="243" t="s">
        <v>21</v>
      </c>
      <c r="AV111" s="13" t="s">
        <v>21</v>
      </c>
      <c r="AW111" s="13" t="s">
        <v>42</v>
      </c>
      <c r="AX111" s="13" t="s">
        <v>82</v>
      </c>
      <c r="AY111" s="243" t="s">
        <v>142</v>
      </c>
    </row>
    <row r="112" s="14" customFormat="1">
      <c r="A112" s="14"/>
      <c r="B112" s="252"/>
      <c r="C112" s="253"/>
      <c r="D112" s="228" t="s">
        <v>156</v>
      </c>
      <c r="E112" s="254" t="s">
        <v>44</v>
      </c>
      <c r="F112" s="255" t="s">
        <v>248</v>
      </c>
      <c r="G112" s="253"/>
      <c r="H112" s="256">
        <v>115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2" t="s">
        <v>156</v>
      </c>
      <c r="AU112" s="262" t="s">
        <v>21</v>
      </c>
      <c r="AV112" s="14" t="s">
        <v>161</v>
      </c>
      <c r="AW112" s="14" t="s">
        <v>42</v>
      </c>
      <c r="AX112" s="14" t="s">
        <v>89</v>
      </c>
      <c r="AY112" s="262" t="s">
        <v>142</v>
      </c>
    </row>
    <row r="113" s="2" customFormat="1" ht="37.8" customHeight="1">
      <c r="A113" s="41"/>
      <c r="B113" s="42"/>
      <c r="C113" s="215" t="s">
        <v>141</v>
      </c>
      <c r="D113" s="215" t="s">
        <v>145</v>
      </c>
      <c r="E113" s="216" t="s">
        <v>249</v>
      </c>
      <c r="F113" s="217" t="s">
        <v>250</v>
      </c>
      <c r="G113" s="218" t="s">
        <v>199</v>
      </c>
      <c r="H113" s="219">
        <v>2</v>
      </c>
      <c r="I113" s="220"/>
      <c r="J113" s="221">
        <f>ROUND(I113*H113,2)</f>
        <v>0</v>
      </c>
      <c r="K113" s="217" t="s">
        <v>233</v>
      </c>
      <c r="L113" s="47"/>
      <c r="M113" s="222" t="s">
        <v>44</v>
      </c>
      <c r="N113" s="223" t="s">
        <v>53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0.75</v>
      </c>
      <c r="T113" s="225">
        <f>S113*H113</f>
        <v>1.5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161</v>
      </c>
      <c r="AT113" s="226" t="s">
        <v>145</v>
      </c>
      <c r="AU113" s="226" t="s">
        <v>21</v>
      </c>
      <c r="AY113" s="19" t="s">
        <v>142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161</v>
      </c>
      <c r="BM113" s="226" t="s">
        <v>1032</v>
      </c>
    </row>
    <row r="114" s="2" customFormat="1">
      <c r="A114" s="41"/>
      <c r="B114" s="42"/>
      <c r="C114" s="43"/>
      <c r="D114" s="250" t="s">
        <v>235</v>
      </c>
      <c r="E114" s="43"/>
      <c r="F114" s="251" t="s">
        <v>252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235</v>
      </c>
      <c r="AU114" s="19" t="s">
        <v>21</v>
      </c>
    </row>
    <row r="115" s="2" customFormat="1">
      <c r="A115" s="41"/>
      <c r="B115" s="42"/>
      <c r="C115" s="43"/>
      <c r="D115" s="228" t="s">
        <v>151</v>
      </c>
      <c r="E115" s="43"/>
      <c r="F115" s="229" t="s">
        <v>253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151</v>
      </c>
      <c r="AU115" s="19" t="s">
        <v>21</v>
      </c>
    </row>
    <row r="116" s="13" customFormat="1">
      <c r="A116" s="13"/>
      <c r="B116" s="233"/>
      <c r="C116" s="234"/>
      <c r="D116" s="228" t="s">
        <v>156</v>
      </c>
      <c r="E116" s="235" t="s">
        <v>44</v>
      </c>
      <c r="F116" s="236" t="s">
        <v>254</v>
      </c>
      <c r="G116" s="234"/>
      <c r="H116" s="237">
        <v>2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21</v>
      </c>
      <c r="AV116" s="13" t="s">
        <v>21</v>
      </c>
      <c r="AW116" s="13" t="s">
        <v>42</v>
      </c>
      <c r="AX116" s="13" t="s">
        <v>89</v>
      </c>
      <c r="AY116" s="243" t="s">
        <v>142</v>
      </c>
    </row>
    <row r="117" s="2" customFormat="1" ht="33" customHeight="1">
      <c r="A117" s="41"/>
      <c r="B117" s="42"/>
      <c r="C117" s="215" t="s">
        <v>169</v>
      </c>
      <c r="D117" s="215" t="s">
        <v>145</v>
      </c>
      <c r="E117" s="216" t="s">
        <v>255</v>
      </c>
      <c r="F117" s="217" t="s">
        <v>256</v>
      </c>
      <c r="G117" s="218" t="s">
        <v>199</v>
      </c>
      <c r="H117" s="219">
        <v>98</v>
      </c>
      <c r="I117" s="220"/>
      <c r="J117" s="221">
        <f>ROUND(I117*H117,2)</f>
        <v>0</v>
      </c>
      <c r="K117" s="217" t="s">
        <v>233</v>
      </c>
      <c r="L117" s="47"/>
      <c r="M117" s="222" t="s">
        <v>44</v>
      </c>
      <c r="N117" s="223" t="s">
        <v>53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0.22</v>
      </c>
      <c r="T117" s="225">
        <f>S117*H117</f>
        <v>21.559999999999999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161</v>
      </c>
      <c r="AT117" s="226" t="s">
        <v>145</v>
      </c>
      <c r="AU117" s="226" t="s">
        <v>21</v>
      </c>
      <c r="AY117" s="19" t="s">
        <v>142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89</v>
      </c>
      <c r="BK117" s="227">
        <f>ROUND(I117*H117,2)</f>
        <v>0</v>
      </c>
      <c r="BL117" s="19" t="s">
        <v>161</v>
      </c>
      <c r="BM117" s="226" t="s">
        <v>1033</v>
      </c>
    </row>
    <row r="118" s="2" customFormat="1">
      <c r="A118" s="41"/>
      <c r="B118" s="42"/>
      <c r="C118" s="43"/>
      <c r="D118" s="250" t="s">
        <v>235</v>
      </c>
      <c r="E118" s="43"/>
      <c r="F118" s="251" t="s">
        <v>258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235</v>
      </c>
      <c r="AU118" s="19" t="s">
        <v>21</v>
      </c>
    </row>
    <row r="119" s="13" customFormat="1">
      <c r="A119" s="13"/>
      <c r="B119" s="233"/>
      <c r="C119" s="234"/>
      <c r="D119" s="228" t="s">
        <v>156</v>
      </c>
      <c r="E119" s="235" t="s">
        <v>44</v>
      </c>
      <c r="F119" s="236" t="s">
        <v>1011</v>
      </c>
      <c r="G119" s="234"/>
      <c r="H119" s="237">
        <v>98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156</v>
      </c>
      <c r="AU119" s="243" t="s">
        <v>21</v>
      </c>
      <c r="AV119" s="13" t="s">
        <v>21</v>
      </c>
      <c r="AW119" s="13" t="s">
        <v>42</v>
      </c>
      <c r="AX119" s="13" t="s">
        <v>89</v>
      </c>
      <c r="AY119" s="243" t="s">
        <v>142</v>
      </c>
    </row>
    <row r="120" s="2" customFormat="1" ht="24.15" customHeight="1">
      <c r="A120" s="41"/>
      <c r="B120" s="42"/>
      <c r="C120" s="215" t="s">
        <v>174</v>
      </c>
      <c r="D120" s="215" t="s">
        <v>145</v>
      </c>
      <c r="E120" s="216" t="s">
        <v>259</v>
      </c>
      <c r="F120" s="217" t="s">
        <v>260</v>
      </c>
      <c r="G120" s="218" t="s">
        <v>199</v>
      </c>
      <c r="H120" s="219">
        <v>98</v>
      </c>
      <c r="I120" s="220"/>
      <c r="J120" s="221">
        <f>ROUND(I120*H120,2)</f>
        <v>0</v>
      </c>
      <c r="K120" s="217" t="s">
        <v>233</v>
      </c>
      <c r="L120" s="47"/>
      <c r="M120" s="222" t="s">
        <v>44</v>
      </c>
      <c r="N120" s="223" t="s">
        <v>53</v>
      </c>
      <c r="O120" s="87"/>
      <c r="P120" s="224">
        <f>O120*H120</f>
        <v>0</v>
      </c>
      <c r="Q120" s="224">
        <v>1.0000000000000001E-05</v>
      </c>
      <c r="R120" s="224">
        <f>Q120*H120</f>
        <v>0.00098000000000000019</v>
      </c>
      <c r="S120" s="224">
        <v>0.091999999999999998</v>
      </c>
      <c r="T120" s="225">
        <f>S120*H120</f>
        <v>9.016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161</v>
      </c>
      <c r="AT120" s="226" t="s">
        <v>145</v>
      </c>
      <c r="AU120" s="226" t="s">
        <v>21</v>
      </c>
      <c r="AY120" s="19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161</v>
      </c>
      <c r="BM120" s="226" t="s">
        <v>1034</v>
      </c>
    </row>
    <row r="121" s="2" customFormat="1">
      <c r="A121" s="41"/>
      <c r="B121" s="42"/>
      <c r="C121" s="43"/>
      <c r="D121" s="250" t="s">
        <v>235</v>
      </c>
      <c r="E121" s="43"/>
      <c r="F121" s="251" t="s">
        <v>262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235</v>
      </c>
      <c r="AU121" s="19" t="s">
        <v>21</v>
      </c>
    </row>
    <row r="122" s="13" customFormat="1">
      <c r="A122" s="13"/>
      <c r="B122" s="233"/>
      <c r="C122" s="234"/>
      <c r="D122" s="228" t="s">
        <v>156</v>
      </c>
      <c r="E122" s="235" t="s">
        <v>44</v>
      </c>
      <c r="F122" s="236" t="s">
        <v>1011</v>
      </c>
      <c r="G122" s="234"/>
      <c r="H122" s="237">
        <v>98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156</v>
      </c>
      <c r="AU122" s="243" t="s">
        <v>21</v>
      </c>
      <c r="AV122" s="13" t="s">
        <v>21</v>
      </c>
      <c r="AW122" s="13" t="s">
        <v>42</v>
      </c>
      <c r="AX122" s="13" t="s">
        <v>89</v>
      </c>
      <c r="AY122" s="243" t="s">
        <v>142</v>
      </c>
    </row>
    <row r="123" s="2" customFormat="1" ht="24.15" customHeight="1">
      <c r="A123" s="41"/>
      <c r="B123" s="42"/>
      <c r="C123" s="215" t="s">
        <v>178</v>
      </c>
      <c r="D123" s="215" t="s">
        <v>145</v>
      </c>
      <c r="E123" s="216" t="s">
        <v>263</v>
      </c>
      <c r="F123" s="217" t="s">
        <v>264</v>
      </c>
      <c r="G123" s="218" t="s">
        <v>265</v>
      </c>
      <c r="H123" s="219">
        <v>54</v>
      </c>
      <c r="I123" s="220"/>
      <c r="J123" s="221">
        <f>ROUND(I123*H123,2)</f>
        <v>0</v>
      </c>
      <c r="K123" s="217" t="s">
        <v>233</v>
      </c>
      <c r="L123" s="47"/>
      <c r="M123" s="222" t="s">
        <v>44</v>
      </c>
      <c r="N123" s="223" t="s">
        <v>53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0.20499999999999999</v>
      </c>
      <c r="T123" s="225">
        <f>S123*H123</f>
        <v>11.069999999999999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161</v>
      </c>
      <c r="AT123" s="226" t="s">
        <v>145</v>
      </c>
      <c r="AU123" s="226" t="s">
        <v>21</v>
      </c>
      <c r="AY123" s="19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161</v>
      </c>
      <c r="BM123" s="226" t="s">
        <v>1035</v>
      </c>
    </row>
    <row r="124" s="2" customFormat="1">
      <c r="A124" s="41"/>
      <c r="B124" s="42"/>
      <c r="C124" s="43"/>
      <c r="D124" s="250" t="s">
        <v>235</v>
      </c>
      <c r="E124" s="43"/>
      <c r="F124" s="251" t="s">
        <v>267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235</v>
      </c>
      <c r="AU124" s="19" t="s">
        <v>21</v>
      </c>
    </row>
    <row r="125" s="13" customFormat="1">
      <c r="A125" s="13"/>
      <c r="B125" s="233"/>
      <c r="C125" s="234"/>
      <c r="D125" s="228" t="s">
        <v>156</v>
      </c>
      <c r="E125" s="235" t="s">
        <v>44</v>
      </c>
      <c r="F125" s="236" t="s">
        <v>1036</v>
      </c>
      <c r="G125" s="234"/>
      <c r="H125" s="237">
        <v>54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156</v>
      </c>
      <c r="AU125" s="243" t="s">
        <v>21</v>
      </c>
      <c r="AV125" s="13" t="s">
        <v>21</v>
      </c>
      <c r="AW125" s="13" t="s">
        <v>42</v>
      </c>
      <c r="AX125" s="13" t="s">
        <v>89</v>
      </c>
      <c r="AY125" s="243" t="s">
        <v>142</v>
      </c>
    </row>
    <row r="126" s="2" customFormat="1" ht="16.5" customHeight="1">
      <c r="A126" s="41"/>
      <c r="B126" s="42"/>
      <c r="C126" s="215" t="s">
        <v>182</v>
      </c>
      <c r="D126" s="215" t="s">
        <v>145</v>
      </c>
      <c r="E126" s="216" t="s">
        <v>269</v>
      </c>
      <c r="F126" s="217" t="s">
        <v>270</v>
      </c>
      <c r="G126" s="218" t="s">
        <v>271</v>
      </c>
      <c r="H126" s="219">
        <v>115.8</v>
      </c>
      <c r="I126" s="220"/>
      <c r="J126" s="221">
        <f>ROUND(I126*H126,2)</f>
        <v>0</v>
      </c>
      <c r="K126" s="217" t="s">
        <v>233</v>
      </c>
      <c r="L126" s="47"/>
      <c r="M126" s="222" t="s">
        <v>44</v>
      </c>
      <c r="N126" s="223" t="s">
        <v>53</v>
      </c>
      <c r="O126" s="87"/>
      <c r="P126" s="224">
        <f>O126*H126</f>
        <v>0</v>
      </c>
      <c r="Q126" s="224">
        <v>3.0000000000000001E-05</v>
      </c>
      <c r="R126" s="224">
        <f>Q126*H126</f>
        <v>0.0034740000000000001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161</v>
      </c>
      <c r="AT126" s="226" t="s">
        <v>145</v>
      </c>
      <c r="AU126" s="226" t="s">
        <v>21</v>
      </c>
      <c r="AY126" s="19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161</v>
      </c>
      <c r="BM126" s="226" t="s">
        <v>1037</v>
      </c>
    </row>
    <row r="127" s="2" customFormat="1">
      <c r="A127" s="41"/>
      <c r="B127" s="42"/>
      <c r="C127" s="43"/>
      <c r="D127" s="250" t="s">
        <v>235</v>
      </c>
      <c r="E127" s="43"/>
      <c r="F127" s="251" t="s">
        <v>273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235</v>
      </c>
      <c r="AU127" s="19" t="s">
        <v>21</v>
      </c>
    </row>
    <row r="128" s="13" customFormat="1">
      <c r="A128" s="13"/>
      <c r="B128" s="233"/>
      <c r="C128" s="234"/>
      <c r="D128" s="228" t="s">
        <v>156</v>
      </c>
      <c r="E128" s="235" t="s">
        <v>44</v>
      </c>
      <c r="F128" s="236" t="s">
        <v>1038</v>
      </c>
      <c r="G128" s="234"/>
      <c r="H128" s="237">
        <v>115.8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156</v>
      </c>
      <c r="AU128" s="243" t="s">
        <v>21</v>
      </c>
      <c r="AV128" s="13" t="s">
        <v>21</v>
      </c>
      <c r="AW128" s="13" t="s">
        <v>42</v>
      </c>
      <c r="AX128" s="13" t="s">
        <v>82</v>
      </c>
      <c r="AY128" s="243" t="s">
        <v>142</v>
      </c>
    </row>
    <row r="129" s="14" customFormat="1">
      <c r="A129" s="14"/>
      <c r="B129" s="252"/>
      <c r="C129" s="253"/>
      <c r="D129" s="228" t="s">
        <v>156</v>
      </c>
      <c r="E129" s="254" t="s">
        <v>44</v>
      </c>
      <c r="F129" s="255" t="s">
        <v>248</v>
      </c>
      <c r="G129" s="253"/>
      <c r="H129" s="256">
        <v>115.8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2" t="s">
        <v>156</v>
      </c>
      <c r="AU129" s="262" t="s">
        <v>21</v>
      </c>
      <c r="AV129" s="14" t="s">
        <v>161</v>
      </c>
      <c r="AW129" s="14" t="s">
        <v>42</v>
      </c>
      <c r="AX129" s="14" t="s">
        <v>89</v>
      </c>
      <c r="AY129" s="262" t="s">
        <v>142</v>
      </c>
    </row>
    <row r="130" s="2" customFormat="1" ht="24.15" customHeight="1">
      <c r="A130" s="41"/>
      <c r="B130" s="42"/>
      <c r="C130" s="215" t="s">
        <v>188</v>
      </c>
      <c r="D130" s="215" t="s">
        <v>145</v>
      </c>
      <c r="E130" s="216" t="s">
        <v>275</v>
      </c>
      <c r="F130" s="217" t="s">
        <v>276</v>
      </c>
      <c r="G130" s="218" t="s">
        <v>277</v>
      </c>
      <c r="H130" s="219">
        <v>14.475</v>
      </c>
      <c r="I130" s="220"/>
      <c r="J130" s="221">
        <f>ROUND(I130*H130,2)</f>
        <v>0</v>
      </c>
      <c r="K130" s="217" t="s">
        <v>233</v>
      </c>
      <c r="L130" s="47"/>
      <c r="M130" s="222" t="s">
        <v>44</v>
      </c>
      <c r="N130" s="223" t="s">
        <v>53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161</v>
      </c>
      <c r="AT130" s="226" t="s">
        <v>145</v>
      </c>
      <c r="AU130" s="226" t="s">
        <v>21</v>
      </c>
      <c r="AY130" s="19" t="s">
        <v>142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89</v>
      </c>
      <c r="BK130" s="227">
        <f>ROUND(I130*H130,2)</f>
        <v>0</v>
      </c>
      <c r="BL130" s="19" t="s">
        <v>161</v>
      </c>
      <c r="BM130" s="226" t="s">
        <v>1039</v>
      </c>
    </row>
    <row r="131" s="2" customFormat="1">
      <c r="A131" s="41"/>
      <c r="B131" s="42"/>
      <c r="C131" s="43"/>
      <c r="D131" s="250" t="s">
        <v>235</v>
      </c>
      <c r="E131" s="43"/>
      <c r="F131" s="251" t="s">
        <v>279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235</v>
      </c>
      <c r="AU131" s="19" t="s">
        <v>21</v>
      </c>
    </row>
    <row r="132" s="13" customFormat="1">
      <c r="A132" s="13"/>
      <c r="B132" s="233"/>
      <c r="C132" s="234"/>
      <c r="D132" s="228" t="s">
        <v>156</v>
      </c>
      <c r="E132" s="235" t="s">
        <v>44</v>
      </c>
      <c r="F132" s="236" t="s">
        <v>1040</v>
      </c>
      <c r="G132" s="234"/>
      <c r="H132" s="237">
        <v>14.475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156</v>
      </c>
      <c r="AU132" s="243" t="s">
        <v>21</v>
      </c>
      <c r="AV132" s="13" t="s">
        <v>21</v>
      </c>
      <c r="AW132" s="13" t="s">
        <v>42</v>
      </c>
      <c r="AX132" s="13" t="s">
        <v>89</v>
      </c>
      <c r="AY132" s="243" t="s">
        <v>142</v>
      </c>
    </row>
    <row r="133" s="2" customFormat="1" ht="49.05" customHeight="1">
      <c r="A133" s="41"/>
      <c r="B133" s="42"/>
      <c r="C133" s="215" t="s">
        <v>193</v>
      </c>
      <c r="D133" s="215" t="s">
        <v>145</v>
      </c>
      <c r="E133" s="216" t="s">
        <v>281</v>
      </c>
      <c r="F133" s="217" t="s">
        <v>282</v>
      </c>
      <c r="G133" s="218" t="s">
        <v>265</v>
      </c>
      <c r="H133" s="219">
        <v>17</v>
      </c>
      <c r="I133" s="220"/>
      <c r="J133" s="221">
        <f>ROUND(I133*H133,2)</f>
        <v>0</v>
      </c>
      <c r="K133" s="217" t="s">
        <v>233</v>
      </c>
      <c r="L133" s="47"/>
      <c r="M133" s="222" t="s">
        <v>44</v>
      </c>
      <c r="N133" s="223" t="s">
        <v>53</v>
      </c>
      <c r="O133" s="87"/>
      <c r="P133" s="224">
        <f>O133*H133</f>
        <v>0</v>
      </c>
      <c r="Q133" s="224">
        <v>0.036900000000000002</v>
      </c>
      <c r="R133" s="224">
        <f>Q133*H133</f>
        <v>0.62730000000000008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161</v>
      </c>
      <c r="AT133" s="226" t="s">
        <v>145</v>
      </c>
      <c r="AU133" s="226" t="s">
        <v>21</v>
      </c>
      <c r="AY133" s="19" t="s">
        <v>142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89</v>
      </c>
      <c r="BK133" s="227">
        <f>ROUND(I133*H133,2)</f>
        <v>0</v>
      </c>
      <c r="BL133" s="19" t="s">
        <v>161</v>
      </c>
      <c r="BM133" s="226" t="s">
        <v>1041</v>
      </c>
    </row>
    <row r="134" s="2" customFormat="1">
      <c r="A134" s="41"/>
      <c r="B134" s="42"/>
      <c r="C134" s="43"/>
      <c r="D134" s="250" t="s">
        <v>235</v>
      </c>
      <c r="E134" s="43"/>
      <c r="F134" s="251" t="s">
        <v>284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235</v>
      </c>
      <c r="AU134" s="19" t="s">
        <v>21</v>
      </c>
    </row>
    <row r="135" s="13" customFormat="1">
      <c r="A135" s="13"/>
      <c r="B135" s="233"/>
      <c r="C135" s="234"/>
      <c r="D135" s="228" t="s">
        <v>156</v>
      </c>
      <c r="E135" s="235" t="s">
        <v>44</v>
      </c>
      <c r="F135" s="236" t="s">
        <v>1042</v>
      </c>
      <c r="G135" s="234"/>
      <c r="H135" s="237">
        <v>17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156</v>
      </c>
      <c r="AU135" s="243" t="s">
        <v>21</v>
      </c>
      <c r="AV135" s="13" t="s">
        <v>21</v>
      </c>
      <c r="AW135" s="13" t="s">
        <v>42</v>
      </c>
      <c r="AX135" s="13" t="s">
        <v>89</v>
      </c>
      <c r="AY135" s="243" t="s">
        <v>142</v>
      </c>
    </row>
    <row r="136" s="2" customFormat="1" ht="49.05" customHeight="1">
      <c r="A136" s="41"/>
      <c r="B136" s="42"/>
      <c r="C136" s="215" t="s">
        <v>291</v>
      </c>
      <c r="D136" s="215" t="s">
        <v>145</v>
      </c>
      <c r="E136" s="216" t="s">
        <v>286</v>
      </c>
      <c r="F136" s="217" t="s">
        <v>287</v>
      </c>
      <c r="G136" s="218" t="s">
        <v>265</v>
      </c>
      <c r="H136" s="219">
        <v>20</v>
      </c>
      <c r="I136" s="220"/>
      <c r="J136" s="221">
        <f>ROUND(I136*H136,2)</f>
        <v>0</v>
      </c>
      <c r="K136" s="217" t="s">
        <v>233</v>
      </c>
      <c r="L136" s="47"/>
      <c r="M136" s="222" t="s">
        <v>44</v>
      </c>
      <c r="N136" s="223" t="s">
        <v>53</v>
      </c>
      <c r="O136" s="87"/>
      <c r="P136" s="224">
        <f>O136*H136</f>
        <v>0</v>
      </c>
      <c r="Q136" s="224">
        <v>0.01269</v>
      </c>
      <c r="R136" s="224">
        <f>Q136*H136</f>
        <v>0.25380000000000003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161</v>
      </c>
      <c r="AT136" s="226" t="s">
        <v>145</v>
      </c>
      <c r="AU136" s="226" t="s">
        <v>21</v>
      </c>
      <c r="AY136" s="19" t="s">
        <v>142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89</v>
      </c>
      <c r="BK136" s="227">
        <f>ROUND(I136*H136,2)</f>
        <v>0</v>
      </c>
      <c r="BL136" s="19" t="s">
        <v>161</v>
      </c>
      <c r="BM136" s="226" t="s">
        <v>1043</v>
      </c>
    </row>
    <row r="137" s="2" customFormat="1">
      <c r="A137" s="41"/>
      <c r="B137" s="42"/>
      <c r="C137" s="43"/>
      <c r="D137" s="250" t="s">
        <v>235</v>
      </c>
      <c r="E137" s="43"/>
      <c r="F137" s="251" t="s">
        <v>289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235</v>
      </c>
      <c r="AU137" s="19" t="s">
        <v>21</v>
      </c>
    </row>
    <row r="138" s="13" customFormat="1">
      <c r="A138" s="13"/>
      <c r="B138" s="233"/>
      <c r="C138" s="234"/>
      <c r="D138" s="228" t="s">
        <v>156</v>
      </c>
      <c r="E138" s="235" t="s">
        <v>44</v>
      </c>
      <c r="F138" s="236" t="s">
        <v>1044</v>
      </c>
      <c r="G138" s="234"/>
      <c r="H138" s="237">
        <v>20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156</v>
      </c>
      <c r="AU138" s="243" t="s">
        <v>21</v>
      </c>
      <c r="AV138" s="13" t="s">
        <v>21</v>
      </c>
      <c r="AW138" s="13" t="s">
        <v>42</v>
      </c>
      <c r="AX138" s="13" t="s">
        <v>89</v>
      </c>
      <c r="AY138" s="243" t="s">
        <v>142</v>
      </c>
    </row>
    <row r="139" s="2" customFormat="1" ht="49.05" customHeight="1">
      <c r="A139" s="41"/>
      <c r="B139" s="42"/>
      <c r="C139" s="215" t="s">
        <v>297</v>
      </c>
      <c r="D139" s="215" t="s">
        <v>145</v>
      </c>
      <c r="E139" s="216" t="s">
        <v>292</v>
      </c>
      <c r="F139" s="217" t="s">
        <v>293</v>
      </c>
      <c r="G139" s="218" t="s">
        <v>265</v>
      </c>
      <c r="H139" s="219">
        <v>5</v>
      </c>
      <c r="I139" s="220"/>
      <c r="J139" s="221">
        <f>ROUND(I139*H139,2)</f>
        <v>0</v>
      </c>
      <c r="K139" s="217" t="s">
        <v>233</v>
      </c>
      <c r="L139" s="47"/>
      <c r="M139" s="222" t="s">
        <v>44</v>
      </c>
      <c r="N139" s="223" t="s">
        <v>53</v>
      </c>
      <c r="O139" s="87"/>
      <c r="P139" s="224">
        <f>O139*H139</f>
        <v>0</v>
      </c>
      <c r="Q139" s="224">
        <v>0.036900000000000002</v>
      </c>
      <c r="R139" s="224">
        <f>Q139*H139</f>
        <v>0.1845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161</v>
      </c>
      <c r="AT139" s="226" t="s">
        <v>145</v>
      </c>
      <c r="AU139" s="226" t="s">
        <v>21</v>
      </c>
      <c r="AY139" s="19" t="s">
        <v>142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89</v>
      </c>
      <c r="BK139" s="227">
        <f>ROUND(I139*H139,2)</f>
        <v>0</v>
      </c>
      <c r="BL139" s="19" t="s">
        <v>161</v>
      </c>
      <c r="BM139" s="226" t="s">
        <v>1045</v>
      </c>
    </row>
    <row r="140" s="2" customFormat="1">
      <c r="A140" s="41"/>
      <c r="B140" s="42"/>
      <c r="C140" s="43"/>
      <c r="D140" s="250" t="s">
        <v>235</v>
      </c>
      <c r="E140" s="43"/>
      <c r="F140" s="251" t="s">
        <v>295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235</v>
      </c>
      <c r="AU140" s="19" t="s">
        <v>21</v>
      </c>
    </row>
    <row r="141" s="13" customFormat="1">
      <c r="A141" s="13"/>
      <c r="B141" s="233"/>
      <c r="C141" s="234"/>
      <c r="D141" s="228" t="s">
        <v>156</v>
      </c>
      <c r="E141" s="235" t="s">
        <v>44</v>
      </c>
      <c r="F141" s="236" t="s">
        <v>1046</v>
      </c>
      <c r="G141" s="234"/>
      <c r="H141" s="237">
        <v>5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156</v>
      </c>
      <c r="AU141" s="243" t="s">
        <v>21</v>
      </c>
      <c r="AV141" s="13" t="s">
        <v>21</v>
      </c>
      <c r="AW141" s="13" t="s">
        <v>42</v>
      </c>
      <c r="AX141" s="13" t="s">
        <v>89</v>
      </c>
      <c r="AY141" s="243" t="s">
        <v>142</v>
      </c>
    </row>
    <row r="142" s="2" customFormat="1" ht="24.15" customHeight="1">
      <c r="A142" s="41"/>
      <c r="B142" s="42"/>
      <c r="C142" s="215" t="s">
        <v>303</v>
      </c>
      <c r="D142" s="215" t="s">
        <v>145</v>
      </c>
      <c r="E142" s="216" t="s">
        <v>309</v>
      </c>
      <c r="F142" s="217" t="s">
        <v>310</v>
      </c>
      <c r="G142" s="218" t="s">
        <v>203</v>
      </c>
      <c r="H142" s="219">
        <v>579.80399999999997</v>
      </c>
      <c r="I142" s="220"/>
      <c r="J142" s="221">
        <f>ROUND(I142*H142,2)</f>
        <v>0</v>
      </c>
      <c r="K142" s="217" t="s">
        <v>233</v>
      </c>
      <c r="L142" s="47"/>
      <c r="M142" s="222" t="s">
        <v>44</v>
      </c>
      <c r="N142" s="223" t="s">
        <v>53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161</v>
      </c>
      <c r="AT142" s="226" t="s">
        <v>145</v>
      </c>
      <c r="AU142" s="226" t="s">
        <v>21</v>
      </c>
      <c r="AY142" s="19" t="s">
        <v>142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89</v>
      </c>
      <c r="BK142" s="227">
        <f>ROUND(I142*H142,2)</f>
        <v>0</v>
      </c>
      <c r="BL142" s="19" t="s">
        <v>161</v>
      </c>
      <c r="BM142" s="226" t="s">
        <v>1047</v>
      </c>
    </row>
    <row r="143" s="2" customFormat="1">
      <c r="A143" s="41"/>
      <c r="B143" s="42"/>
      <c r="C143" s="43"/>
      <c r="D143" s="250" t="s">
        <v>235</v>
      </c>
      <c r="E143" s="43"/>
      <c r="F143" s="251" t="s">
        <v>312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235</v>
      </c>
      <c r="AU143" s="19" t="s">
        <v>21</v>
      </c>
    </row>
    <row r="144" s="13" customFormat="1">
      <c r="A144" s="13"/>
      <c r="B144" s="233"/>
      <c r="C144" s="234"/>
      <c r="D144" s="228" t="s">
        <v>156</v>
      </c>
      <c r="E144" s="235" t="s">
        <v>44</v>
      </c>
      <c r="F144" s="236" t="s">
        <v>1048</v>
      </c>
      <c r="G144" s="234"/>
      <c r="H144" s="237">
        <v>987.58000000000004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156</v>
      </c>
      <c r="AU144" s="243" t="s">
        <v>21</v>
      </c>
      <c r="AV144" s="13" t="s">
        <v>21</v>
      </c>
      <c r="AW144" s="13" t="s">
        <v>42</v>
      </c>
      <c r="AX144" s="13" t="s">
        <v>82</v>
      </c>
      <c r="AY144" s="243" t="s">
        <v>142</v>
      </c>
    </row>
    <row r="145" s="13" customFormat="1">
      <c r="A145" s="13"/>
      <c r="B145" s="233"/>
      <c r="C145" s="234"/>
      <c r="D145" s="228" t="s">
        <v>156</v>
      </c>
      <c r="E145" s="235" t="s">
        <v>44</v>
      </c>
      <c r="F145" s="236" t="s">
        <v>314</v>
      </c>
      <c r="G145" s="234"/>
      <c r="H145" s="237">
        <v>-368.89999999999998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156</v>
      </c>
      <c r="AU145" s="243" t="s">
        <v>21</v>
      </c>
      <c r="AV145" s="13" t="s">
        <v>21</v>
      </c>
      <c r="AW145" s="13" t="s">
        <v>42</v>
      </c>
      <c r="AX145" s="13" t="s">
        <v>82</v>
      </c>
      <c r="AY145" s="243" t="s">
        <v>142</v>
      </c>
    </row>
    <row r="146" s="13" customFormat="1">
      <c r="A146" s="13"/>
      <c r="B146" s="233"/>
      <c r="C146" s="234"/>
      <c r="D146" s="228" t="s">
        <v>156</v>
      </c>
      <c r="E146" s="235" t="s">
        <v>44</v>
      </c>
      <c r="F146" s="236" t="s">
        <v>1049</v>
      </c>
      <c r="G146" s="234"/>
      <c r="H146" s="237">
        <v>-5.2999999999999998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21</v>
      </c>
      <c r="AV146" s="13" t="s">
        <v>21</v>
      </c>
      <c r="AW146" s="13" t="s">
        <v>42</v>
      </c>
      <c r="AX146" s="13" t="s">
        <v>82</v>
      </c>
      <c r="AY146" s="243" t="s">
        <v>142</v>
      </c>
    </row>
    <row r="147" s="13" customFormat="1">
      <c r="A147" s="13"/>
      <c r="B147" s="233"/>
      <c r="C147" s="234"/>
      <c r="D147" s="228" t="s">
        <v>156</v>
      </c>
      <c r="E147" s="235" t="s">
        <v>44</v>
      </c>
      <c r="F147" s="236" t="s">
        <v>1050</v>
      </c>
      <c r="G147" s="234"/>
      <c r="H147" s="237">
        <v>111.375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156</v>
      </c>
      <c r="AU147" s="243" t="s">
        <v>21</v>
      </c>
      <c r="AV147" s="13" t="s">
        <v>21</v>
      </c>
      <c r="AW147" s="13" t="s">
        <v>42</v>
      </c>
      <c r="AX147" s="13" t="s">
        <v>82</v>
      </c>
      <c r="AY147" s="243" t="s">
        <v>142</v>
      </c>
    </row>
    <row r="148" s="15" customFormat="1">
      <c r="A148" s="15"/>
      <c r="B148" s="263"/>
      <c r="C148" s="264"/>
      <c r="D148" s="228" t="s">
        <v>156</v>
      </c>
      <c r="E148" s="265" t="s">
        <v>1017</v>
      </c>
      <c r="F148" s="266" t="s">
        <v>318</v>
      </c>
      <c r="G148" s="264"/>
      <c r="H148" s="267">
        <v>724.755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3" t="s">
        <v>156</v>
      </c>
      <c r="AU148" s="273" t="s">
        <v>21</v>
      </c>
      <c r="AV148" s="15" t="s">
        <v>157</v>
      </c>
      <c r="AW148" s="15" t="s">
        <v>42</v>
      </c>
      <c r="AX148" s="15" t="s">
        <v>82</v>
      </c>
      <c r="AY148" s="273" t="s">
        <v>142</v>
      </c>
    </row>
    <row r="149" s="13" customFormat="1">
      <c r="A149" s="13"/>
      <c r="B149" s="233"/>
      <c r="C149" s="234"/>
      <c r="D149" s="228" t="s">
        <v>156</v>
      </c>
      <c r="E149" s="235" t="s">
        <v>44</v>
      </c>
      <c r="F149" s="236" t="s">
        <v>1051</v>
      </c>
      <c r="G149" s="234"/>
      <c r="H149" s="237">
        <v>579.80399999999997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89</v>
      </c>
      <c r="AY149" s="243" t="s">
        <v>142</v>
      </c>
    </row>
    <row r="150" s="2" customFormat="1" ht="33" customHeight="1">
      <c r="A150" s="41"/>
      <c r="B150" s="42"/>
      <c r="C150" s="215" t="s">
        <v>8</v>
      </c>
      <c r="D150" s="215" t="s">
        <v>145</v>
      </c>
      <c r="E150" s="216" t="s">
        <v>321</v>
      </c>
      <c r="F150" s="217" t="s">
        <v>322</v>
      </c>
      <c r="G150" s="218" t="s">
        <v>203</v>
      </c>
      <c r="H150" s="219">
        <v>108.71299999999999</v>
      </c>
      <c r="I150" s="220"/>
      <c r="J150" s="221">
        <f>ROUND(I150*H150,2)</f>
        <v>0</v>
      </c>
      <c r="K150" s="217" t="s">
        <v>233</v>
      </c>
      <c r="L150" s="47"/>
      <c r="M150" s="222" t="s">
        <v>44</v>
      </c>
      <c r="N150" s="223" t="s">
        <v>53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161</v>
      </c>
      <c r="AT150" s="226" t="s">
        <v>145</v>
      </c>
      <c r="AU150" s="226" t="s">
        <v>21</v>
      </c>
      <c r="AY150" s="19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161</v>
      </c>
      <c r="BM150" s="226" t="s">
        <v>1052</v>
      </c>
    </row>
    <row r="151" s="2" customFormat="1">
      <c r="A151" s="41"/>
      <c r="B151" s="42"/>
      <c r="C151" s="43"/>
      <c r="D151" s="250" t="s">
        <v>235</v>
      </c>
      <c r="E151" s="43"/>
      <c r="F151" s="251" t="s">
        <v>324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235</v>
      </c>
      <c r="AU151" s="19" t="s">
        <v>21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1053</v>
      </c>
      <c r="G152" s="234"/>
      <c r="H152" s="237">
        <v>108.71299999999999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89</v>
      </c>
      <c r="AY152" s="243" t="s">
        <v>142</v>
      </c>
    </row>
    <row r="153" s="2" customFormat="1" ht="33" customHeight="1">
      <c r="A153" s="41"/>
      <c r="B153" s="42"/>
      <c r="C153" s="215" t="s">
        <v>320</v>
      </c>
      <c r="D153" s="215" t="s">
        <v>145</v>
      </c>
      <c r="E153" s="216" t="s">
        <v>327</v>
      </c>
      <c r="F153" s="217" t="s">
        <v>328</v>
      </c>
      <c r="G153" s="218" t="s">
        <v>203</v>
      </c>
      <c r="H153" s="219">
        <v>36.238</v>
      </c>
      <c r="I153" s="220"/>
      <c r="J153" s="221">
        <f>ROUND(I153*H153,2)</f>
        <v>0</v>
      </c>
      <c r="K153" s="217" t="s">
        <v>233</v>
      </c>
      <c r="L153" s="47"/>
      <c r="M153" s="222" t="s">
        <v>44</v>
      </c>
      <c r="N153" s="223" t="s">
        <v>53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161</v>
      </c>
      <c r="AT153" s="226" t="s">
        <v>145</v>
      </c>
      <c r="AU153" s="226" t="s">
        <v>21</v>
      </c>
      <c r="AY153" s="19" t="s">
        <v>142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89</v>
      </c>
      <c r="BK153" s="227">
        <f>ROUND(I153*H153,2)</f>
        <v>0</v>
      </c>
      <c r="BL153" s="19" t="s">
        <v>161</v>
      </c>
      <c r="BM153" s="226" t="s">
        <v>1054</v>
      </c>
    </row>
    <row r="154" s="2" customFormat="1">
      <c r="A154" s="41"/>
      <c r="B154" s="42"/>
      <c r="C154" s="43"/>
      <c r="D154" s="250" t="s">
        <v>235</v>
      </c>
      <c r="E154" s="43"/>
      <c r="F154" s="251" t="s">
        <v>330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235</v>
      </c>
      <c r="AU154" s="19" t="s">
        <v>21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1055</v>
      </c>
      <c r="G155" s="234"/>
      <c r="H155" s="237">
        <v>36.238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2" customFormat="1" ht="24.15" customHeight="1">
      <c r="A156" s="41"/>
      <c r="B156" s="42"/>
      <c r="C156" s="215" t="s">
        <v>326</v>
      </c>
      <c r="D156" s="215" t="s">
        <v>145</v>
      </c>
      <c r="E156" s="216" t="s">
        <v>339</v>
      </c>
      <c r="F156" s="217" t="s">
        <v>340</v>
      </c>
      <c r="G156" s="218" t="s">
        <v>203</v>
      </c>
      <c r="H156" s="219">
        <v>63</v>
      </c>
      <c r="I156" s="220"/>
      <c r="J156" s="221">
        <f>ROUND(I156*H156,2)</f>
        <v>0</v>
      </c>
      <c r="K156" s="217" t="s">
        <v>233</v>
      </c>
      <c r="L156" s="47"/>
      <c r="M156" s="222" t="s">
        <v>44</v>
      </c>
      <c r="N156" s="223" t="s">
        <v>53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161</v>
      </c>
      <c r="AT156" s="226" t="s">
        <v>145</v>
      </c>
      <c r="AU156" s="226" t="s">
        <v>21</v>
      </c>
      <c r="AY156" s="19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89</v>
      </c>
      <c r="BK156" s="227">
        <f>ROUND(I156*H156,2)</f>
        <v>0</v>
      </c>
      <c r="BL156" s="19" t="s">
        <v>161</v>
      </c>
      <c r="BM156" s="226" t="s">
        <v>1056</v>
      </c>
    </row>
    <row r="157" s="2" customFormat="1">
      <c r="A157" s="41"/>
      <c r="B157" s="42"/>
      <c r="C157" s="43"/>
      <c r="D157" s="250" t="s">
        <v>235</v>
      </c>
      <c r="E157" s="43"/>
      <c r="F157" s="251" t="s">
        <v>342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235</v>
      </c>
      <c r="AU157" s="19" t="s">
        <v>21</v>
      </c>
    </row>
    <row r="158" s="13" customFormat="1">
      <c r="A158" s="13"/>
      <c r="B158" s="233"/>
      <c r="C158" s="234"/>
      <c r="D158" s="228" t="s">
        <v>156</v>
      </c>
      <c r="E158" s="235" t="s">
        <v>44</v>
      </c>
      <c r="F158" s="236" t="s">
        <v>1057</v>
      </c>
      <c r="G158" s="234"/>
      <c r="H158" s="237">
        <v>63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21</v>
      </c>
      <c r="AV158" s="13" t="s">
        <v>21</v>
      </c>
      <c r="AW158" s="13" t="s">
        <v>42</v>
      </c>
      <c r="AX158" s="13" t="s">
        <v>89</v>
      </c>
      <c r="AY158" s="243" t="s">
        <v>142</v>
      </c>
    </row>
    <row r="159" s="2" customFormat="1" ht="21.75" customHeight="1">
      <c r="A159" s="41"/>
      <c r="B159" s="42"/>
      <c r="C159" s="215" t="s">
        <v>332</v>
      </c>
      <c r="D159" s="215" t="s">
        <v>145</v>
      </c>
      <c r="E159" s="216" t="s">
        <v>363</v>
      </c>
      <c r="F159" s="217" t="s">
        <v>364</v>
      </c>
      <c r="G159" s="218" t="s">
        <v>199</v>
      </c>
      <c r="H159" s="219">
        <v>2238.8099999999999</v>
      </c>
      <c r="I159" s="220"/>
      <c r="J159" s="221">
        <f>ROUND(I159*H159,2)</f>
        <v>0</v>
      </c>
      <c r="K159" s="217" t="s">
        <v>233</v>
      </c>
      <c r="L159" s="47"/>
      <c r="M159" s="222" t="s">
        <v>44</v>
      </c>
      <c r="N159" s="223" t="s">
        <v>53</v>
      </c>
      <c r="O159" s="87"/>
      <c r="P159" s="224">
        <f>O159*H159</f>
        <v>0</v>
      </c>
      <c r="Q159" s="224">
        <v>0.00084000000000000003</v>
      </c>
      <c r="R159" s="224">
        <f>Q159*H159</f>
        <v>1.8806004000000001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161</v>
      </c>
      <c r="AT159" s="226" t="s">
        <v>145</v>
      </c>
      <c r="AU159" s="226" t="s">
        <v>21</v>
      </c>
      <c r="AY159" s="19" t="s">
        <v>142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89</v>
      </c>
      <c r="BK159" s="227">
        <f>ROUND(I159*H159,2)</f>
        <v>0</v>
      </c>
      <c r="BL159" s="19" t="s">
        <v>161</v>
      </c>
      <c r="BM159" s="226" t="s">
        <v>1058</v>
      </c>
    </row>
    <row r="160" s="2" customFormat="1">
      <c r="A160" s="41"/>
      <c r="B160" s="42"/>
      <c r="C160" s="43"/>
      <c r="D160" s="250" t="s">
        <v>235</v>
      </c>
      <c r="E160" s="43"/>
      <c r="F160" s="251" t="s">
        <v>366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235</v>
      </c>
      <c r="AU160" s="19" t="s">
        <v>21</v>
      </c>
    </row>
    <row r="161" s="13" customFormat="1">
      <c r="A161" s="13"/>
      <c r="B161" s="233"/>
      <c r="C161" s="234"/>
      <c r="D161" s="228" t="s">
        <v>156</v>
      </c>
      <c r="E161" s="235" t="s">
        <v>44</v>
      </c>
      <c r="F161" s="236" t="s">
        <v>1059</v>
      </c>
      <c r="G161" s="234"/>
      <c r="H161" s="237">
        <v>1991.31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156</v>
      </c>
      <c r="AU161" s="243" t="s">
        <v>21</v>
      </c>
      <c r="AV161" s="13" t="s">
        <v>21</v>
      </c>
      <c r="AW161" s="13" t="s">
        <v>42</v>
      </c>
      <c r="AX161" s="13" t="s">
        <v>82</v>
      </c>
      <c r="AY161" s="243" t="s">
        <v>142</v>
      </c>
    </row>
    <row r="162" s="13" customFormat="1">
      <c r="A162" s="13"/>
      <c r="B162" s="233"/>
      <c r="C162" s="234"/>
      <c r="D162" s="228" t="s">
        <v>156</v>
      </c>
      <c r="E162" s="235" t="s">
        <v>44</v>
      </c>
      <c r="F162" s="236" t="s">
        <v>1060</v>
      </c>
      <c r="G162" s="234"/>
      <c r="H162" s="237">
        <v>247.5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21</v>
      </c>
      <c r="AV162" s="13" t="s">
        <v>21</v>
      </c>
      <c r="AW162" s="13" t="s">
        <v>42</v>
      </c>
      <c r="AX162" s="13" t="s">
        <v>82</v>
      </c>
      <c r="AY162" s="243" t="s">
        <v>142</v>
      </c>
    </row>
    <row r="163" s="14" customFormat="1">
      <c r="A163" s="14"/>
      <c r="B163" s="252"/>
      <c r="C163" s="253"/>
      <c r="D163" s="228" t="s">
        <v>156</v>
      </c>
      <c r="E163" s="254" t="s">
        <v>44</v>
      </c>
      <c r="F163" s="255" t="s">
        <v>248</v>
      </c>
      <c r="G163" s="253"/>
      <c r="H163" s="256">
        <v>2238.8099999999999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2" t="s">
        <v>156</v>
      </c>
      <c r="AU163" s="262" t="s">
        <v>21</v>
      </c>
      <c r="AV163" s="14" t="s">
        <v>161</v>
      </c>
      <c r="AW163" s="14" t="s">
        <v>42</v>
      </c>
      <c r="AX163" s="14" t="s">
        <v>89</v>
      </c>
      <c r="AY163" s="262" t="s">
        <v>142</v>
      </c>
    </row>
    <row r="164" s="2" customFormat="1" ht="24.15" customHeight="1">
      <c r="A164" s="41"/>
      <c r="B164" s="42"/>
      <c r="C164" s="215" t="s">
        <v>338</v>
      </c>
      <c r="D164" s="215" t="s">
        <v>145</v>
      </c>
      <c r="E164" s="216" t="s">
        <v>375</v>
      </c>
      <c r="F164" s="217" t="s">
        <v>376</v>
      </c>
      <c r="G164" s="218" t="s">
        <v>199</v>
      </c>
      <c r="H164" s="219">
        <v>2238.8099999999999</v>
      </c>
      <c r="I164" s="220"/>
      <c r="J164" s="221">
        <f>ROUND(I164*H164,2)</f>
        <v>0</v>
      </c>
      <c r="K164" s="217" t="s">
        <v>233</v>
      </c>
      <c r="L164" s="47"/>
      <c r="M164" s="222" t="s">
        <v>44</v>
      </c>
      <c r="N164" s="223" t="s">
        <v>53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161</v>
      </c>
      <c r="AT164" s="226" t="s">
        <v>145</v>
      </c>
      <c r="AU164" s="226" t="s">
        <v>21</v>
      </c>
      <c r="AY164" s="19" t="s">
        <v>142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89</v>
      </c>
      <c r="BK164" s="227">
        <f>ROUND(I164*H164,2)</f>
        <v>0</v>
      </c>
      <c r="BL164" s="19" t="s">
        <v>161</v>
      </c>
      <c r="BM164" s="226" t="s">
        <v>1061</v>
      </c>
    </row>
    <row r="165" s="2" customFormat="1">
      <c r="A165" s="41"/>
      <c r="B165" s="42"/>
      <c r="C165" s="43"/>
      <c r="D165" s="250" t="s">
        <v>235</v>
      </c>
      <c r="E165" s="43"/>
      <c r="F165" s="251" t="s">
        <v>378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235</v>
      </c>
      <c r="AU165" s="19" t="s">
        <v>21</v>
      </c>
    </row>
    <row r="166" s="13" customFormat="1">
      <c r="A166" s="13"/>
      <c r="B166" s="233"/>
      <c r="C166" s="234"/>
      <c r="D166" s="228" t="s">
        <v>156</v>
      </c>
      <c r="E166" s="235" t="s">
        <v>44</v>
      </c>
      <c r="F166" s="236" t="s">
        <v>1059</v>
      </c>
      <c r="G166" s="234"/>
      <c r="H166" s="237">
        <v>1991.31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156</v>
      </c>
      <c r="AU166" s="243" t="s">
        <v>21</v>
      </c>
      <c r="AV166" s="13" t="s">
        <v>21</v>
      </c>
      <c r="AW166" s="13" t="s">
        <v>42</v>
      </c>
      <c r="AX166" s="13" t="s">
        <v>82</v>
      </c>
      <c r="AY166" s="243" t="s">
        <v>142</v>
      </c>
    </row>
    <row r="167" s="13" customFormat="1">
      <c r="A167" s="13"/>
      <c r="B167" s="233"/>
      <c r="C167" s="234"/>
      <c r="D167" s="228" t="s">
        <v>156</v>
      </c>
      <c r="E167" s="235" t="s">
        <v>44</v>
      </c>
      <c r="F167" s="236" t="s">
        <v>1060</v>
      </c>
      <c r="G167" s="234"/>
      <c r="H167" s="237">
        <v>247.5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156</v>
      </c>
      <c r="AU167" s="243" t="s">
        <v>21</v>
      </c>
      <c r="AV167" s="13" t="s">
        <v>21</v>
      </c>
      <c r="AW167" s="13" t="s">
        <v>42</v>
      </c>
      <c r="AX167" s="13" t="s">
        <v>82</v>
      </c>
      <c r="AY167" s="243" t="s">
        <v>142</v>
      </c>
    </row>
    <row r="168" s="14" customFormat="1">
      <c r="A168" s="14"/>
      <c r="B168" s="252"/>
      <c r="C168" s="253"/>
      <c r="D168" s="228" t="s">
        <v>156</v>
      </c>
      <c r="E168" s="254" t="s">
        <v>44</v>
      </c>
      <c r="F168" s="255" t="s">
        <v>248</v>
      </c>
      <c r="G168" s="253"/>
      <c r="H168" s="256">
        <v>2238.8099999999999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156</v>
      </c>
      <c r="AU168" s="262" t="s">
        <v>21</v>
      </c>
      <c r="AV168" s="14" t="s">
        <v>161</v>
      </c>
      <c r="AW168" s="14" t="s">
        <v>42</v>
      </c>
      <c r="AX168" s="14" t="s">
        <v>89</v>
      </c>
      <c r="AY168" s="262" t="s">
        <v>142</v>
      </c>
    </row>
    <row r="169" s="2" customFormat="1" ht="37.8" customHeight="1">
      <c r="A169" s="41"/>
      <c r="B169" s="42"/>
      <c r="C169" s="215" t="s">
        <v>344</v>
      </c>
      <c r="D169" s="215" t="s">
        <v>145</v>
      </c>
      <c r="E169" s="216" t="s">
        <v>385</v>
      </c>
      <c r="F169" s="217" t="s">
        <v>386</v>
      </c>
      <c r="G169" s="218" t="s">
        <v>203</v>
      </c>
      <c r="H169" s="219">
        <v>643.50999999999999</v>
      </c>
      <c r="I169" s="220"/>
      <c r="J169" s="221">
        <f>ROUND(I169*H169,2)</f>
        <v>0</v>
      </c>
      <c r="K169" s="217" t="s">
        <v>233</v>
      </c>
      <c r="L169" s="47"/>
      <c r="M169" s="222" t="s">
        <v>44</v>
      </c>
      <c r="N169" s="223" t="s">
        <v>53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161</v>
      </c>
      <c r="AT169" s="226" t="s">
        <v>145</v>
      </c>
      <c r="AU169" s="226" t="s">
        <v>21</v>
      </c>
      <c r="AY169" s="19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89</v>
      </c>
      <c r="BK169" s="227">
        <f>ROUND(I169*H169,2)</f>
        <v>0</v>
      </c>
      <c r="BL169" s="19" t="s">
        <v>161</v>
      </c>
      <c r="BM169" s="226" t="s">
        <v>1062</v>
      </c>
    </row>
    <row r="170" s="2" customFormat="1">
      <c r="A170" s="41"/>
      <c r="B170" s="42"/>
      <c r="C170" s="43"/>
      <c r="D170" s="250" t="s">
        <v>235</v>
      </c>
      <c r="E170" s="43"/>
      <c r="F170" s="251" t="s">
        <v>388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235</v>
      </c>
      <c r="AU170" s="19" t="s">
        <v>21</v>
      </c>
    </row>
    <row r="171" s="13" customFormat="1">
      <c r="A171" s="13"/>
      <c r="B171" s="233"/>
      <c r="C171" s="234"/>
      <c r="D171" s="228" t="s">
        <v>156</v>
      </c>
      <c r="E171" s="235" t="s">
        <v>44</v>
      </c>
      <c r="F171" s="236" t="s">
        <v>1063</v>
      </c>
      <c r="G171" s="234"/>
      <c r="H171" s="237">
        <v>643.50999999999999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21</v>
      </c>
      <c r="AV171" s="13" t="s">
        <v>21</v>
      </c>
      <c r="AW171" s="13" t="s">
        <v>42</v>
      </c>
      <c r="AX171" s="13" t="s">
        <v>89</v>
      </c>
      <c r="AY171" s="243" t="s">
        <v>142</v>
      </c>
    </row>
    <row r="172" s="2" customFormat="1" ht="37.8" customHeight="1">
      <c r="A172" s="41"/>
      <c r="B172" s="42"/>
      <c r="C172" s="215" t="s">
        <v>7</v>
      </c>
      <c r="D172" s="215" t="s">
        <v>145</v>
      </c>
      <c r="E172" s="216" t="s">
        <v>391</v>
      </c>
      <c r="F172" s="217" t="s">
        <v>392</v>
      </c>
      <c r="G172" s="218" t="s">
        <v>203</v>
      </c>
      <c r="H172" s="219">
        <v>403</v>
      </c>
      <c r="I172" s="220"/>
      <c r="J172" s="221">
        <f>ROUND(I172*H172,2)</f>
        <v>0</v>
      </c>
      <c r="K172" s="217" t="s">
        <v>233</v>
      </c>
      <c r="L172" s="47"/>
      <c r="M172" s="222" t="s">
        <v>44</v>
      </c>
      <c r="N172" s="223" t="s">
        <v>53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161</v>
      </c>
      <c r="AT172" s="226" t="s">
        <v>145</v>
      </c>
      <c r="AU172" s="226" t="s">
        <v>21</v>
      </c>
      <c r="AY172" s="19" t="s">
        <v>142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89</v>
      </c>
      <c r="BK172" s="227">
        <f>ROUND(I172*H172,2)</f>
        <v>0</v>
      </c>
      <c r="BL172" s="19" t="s">
        <v>161</v>
      </c>
      <c r="BM172" s="226" t="s">
        <v>1064</v>
      </c>
    </row>
    <row r="173" s="2" customFormat="1">
      <c r="A173" s="41"/>
      <c r="B173" s="42"/>
      <c r="C173" s="43"/>
      <c r="D173" s="250" t="s">
        <v>235</v>
      </c>
      <c r="E173" s="43"/>
      <c r="F173" s="251" t="s">
        <v>394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235</v>
      </c>
      <c r="AU173" s="19" t="s">
        <v>21</v>
      </c>
    </row>
    <row r="174" s="13" customFormat="1">
      <c r="A174" s="13"/>
      <c r="B174" s="233"/>
      <c r="C174" s="234"/>
      <c r="D174" s="228" t="s">
        <v>156</v>
      </c>
      <c r="E174" s="235" t="s">
        <v>44</v>
      </c>
      <c r="F174" s="236" t="s">
        <v>395</v>
      </c>
      <c r="G174" s="234"/>
      <c r="H174" s="237">
        <v>403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21</v>
      </c>
      <c r="AV174" s="13" t="s">
        <v>21</v>
      </c>
      <c r="AW174" s="13" t="s">
        <v>42</v>
      </c>
      <c r="AX174" s="13" t="s">
        <v>89</v>
      </c>
      <c r="AY174" s="243" t="s">
        <v>142</v>
      </c>
    </row>
    <row r="175" s="2" customFormat="1" ht="24.15" customHeight="1">
      <c r="A175" s="41"/>
      <c r="B175" s="42"/>
      <c r="C175" s="215" t="s">
        <v>354</v>
      </c>
      <c r="D175" s="215" t="s">
        <v>145</v>
      </c>
      <c r="E175" s="216" t="s">
        <v>397</v>
      </c>
      <c r="F175" s="217" t="s">
        <v>398</v>
      </c>
      <c r="G175" s="218" t="s">
        <v>203</v>
      </c>
      <c r="H175" s="219">
        <v>321.755</v>
      </c>
      <c r="I175" s="220"/>
      <c r="J175" s="221">
        <f>ROUND(I175*H175,2)</f>
        <v>0</v>
      </c>
      <c r="K175" s="217" t="s">
        <v>233</v>
      </c>
      <c r="L175" s="47"/>
      <c r="M175" s="222" t="s">
        <v>44</v>
      </c>
      <c r="N175" s="223" t="s">
        <v>53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161</v>
      </c>
      <c r="AT175" s="226" t="s">
        <v>145</v>
      </c>
      <c r="AU175" s="226" t="s">
        <v>21</v>
      </c>
      <c r="AY175" s="19" t="s">
        <v>142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89</v>
      </c>
      <c r="BK175" s="227">
        <f>ROUND(I175*H175,2)</f>
        <v>0</v>
      </c>
      <c r="BL175" s="19" t="s">
        <v>161</v>
      </c>
      <c r="BM175" s="226" t="s">
        <v>1065</v>
      </c>
    </row>
    <row r="176" s="2" customFormat="1">
      <c r="A176" s="41"/>
      <c r="B176" s="42"/>
      <c r="C176" s="43"/>
      <c r="D176" s="250" t="s">
        <v>235</v>
      </c>
      <c r="E176" s="43"/>
      <c r="F176" s="251" t="s">
        <v>400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235</v>
      </c>
      <c r="AU176" s="19" t="s">
        <v>21</v>
      </c>
    </row>
    <row r="177" s="13" customFormat="1">
      <c r="A177" s="13"/>
      <c r="B177" s="233"/>
      <c r="C177" s="234"/>
      <c r="D177" s="228" t="s">
        <v>156</v>
      </c>
      <c r="E177" s="235" t="s">
        <v>44</v>
      </c>
      <c r="F177" s="236" t="s">
        <v>1066</v>
      </c>
      <c r="G177" s="234"/>
      <c r="H177" s="237">
        <v>321.755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21</v>
      </c>
      <c r="AV177" s="13" t="s">
        <v>21</v>
      </c>
      <c r="AW177" s="13" t="s">
        <v>42</v>
      </c>
      <c r="AX177" s="13" t="s">
        <v>89</v>
      </c>
      <c r="AY177" s="243" t="s">
        <v>142</v>
      </c>
    </row>
    <row r="178" s="2" customFormat="1" ht="24.15" customHeight="1">
      <c r="A178" s="41"/>
      <c r="B178" s="42"/>
      <c r="C178" s="215" t="s">
        <v>359</v>
      </c>
      <c r="D178" s="215" t="s">
        <v>145</v>
      </c>
      <c r="E178" s="216" t="s">
        <v>403</v>
      </c>
      <c r="F178" s="217" t="s">
        <v>404</v>
      </c>
      <c r="G178" s="218" t="s">
        <v>405</v>
      </c>
      <c r="H178" s="219">
        <v>806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1067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407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408</v>
      </c>
      <c r="G180" s="234"/>
      <c r="H180" s="237">
        <v>806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89</v>
      </c>
      <c r="AY180" s="243" t="s">
        <v>142</v>
      </c>
    </row>
    <row r="181" s="2" customFormat="1" ht="24.15" customHeight="1">
      <c r="A181" s="41"/>
      <c r="B181" s="42"/>
      <c r="C181" s="215" t="s">
        <v>362</v>
      </c>
      <c r="D181" s="215" t="s">
        <v>145</v>
      </c>
      <c r="E181" s="216" t="s">
        <v>410</v>
      </c>
      <c r="F181" s="217" t="s">
        <v>411</v>
      </c>
      <c r="G181" s="218" t="s">
        <v>203</v>
      </c>
      <c r="H181" s="219">
        <v>403</v>
      </c>
      <c r="I181" s="220"/>
      <c r="J181" s="221">
        <f>ROUND(I181*H181,2)</f>
        <v>0</v>
      </c>
      <c r="K181" s="217" t="s">
        <v>233</v>
      </c>
      <c r="L181" s="47"/>
      <c r="M181" s="222" t="s">
        <v>44</v>
      </c>
      <c r="N181" s="223" t="s">
        <v>53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161</v>
      </c>
      <c r="AT181" s="226" t="s">
        <v>145</v>
      </c>
      <c r="AU181" s="226" t="s">
        <v>21</v>
      </c>
      <c r="AY181" s="19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89</v>
      </c>
      <c r="BK181" s="227">
        <f>ROUND(I181*H181,2)</f>
        <v>0</v>
      </c>
      <c r="BL181" s="19" t="s">
        <v>161</v>
      </c>
      <c r="BM181" s="226" t="s">
        <v>1068</v>
      </c>
    </row>
    <row r="182" s="2" customFormat="1">
      <c r="A182" s="41"/>
      <c r="B182" s="42"/>
      <c r="C182" s="43"/>
      <c r="D182" s="250" t="s">
        <v>235</v>
      </c>
      <c r="E182" s="43"/>
      <c r="F182" s="251" t="s">
        <v>413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235</v>
      </c>
      <c r="AU182" s="19" t="s">
        <v>21</v>
      </c>
    </row>
    <row r="183" s="13" customFormat="1">
      <c r="A183" s="13"/>
      <c r="B183" s="233"/>
      <c r="C183" s="234"/>
      <c r="D183" s="228" t="s">
        <v>156</v>
      </c>
      <c r="E183" s="235" t="s">
        <v>44</v>
      </c>
      <c r="F183" s="236" t="s">
        <v>1017</v>
      </c>
      <c r="G183" s="234"/>
      <c r="H183" s="237">
        <v>724.755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21</v>
      </c>
      <c r="AV183" s="13" t="s">
        <v>21</v>
      </c>
      <c r="AW183" s="13" t="s">
        <v>42</v>
      </c>
      <c r="AX183" s="13" t="s">
        <v>82</v>
      </c>
      <c r="AY183" s="243" t="s">
        <v>142</v>
      </c>
    </row>
    <row r="184" s="13" customFormat="1">
      <c r="A184" s="13"/>
      <c r="B184" s="233"/>
      <c r="C184" s="234"/>
      <c r="D184" s="228" t="s">
        <v>156</v>
      </c>
      <c r="E184" s="235" t="s">
        <v>44</v>
      </c>
      <c r="F184" s="236" t="s">
        <v>1069</v>
      </c>
      <c r="G184" s="234"/>
      <c r="H184" s="237">
        <v>-703.755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21</v>
      </c>
      <c r="AV184" s="13" t="s">
        <v>21</v>
      </c>
      <c r="AW184" s="13" t="s">
        <v>42</v>
      </c>
      <c r="AX184" s="13" t="s">
        <v>82</v>
      </c>
      <c r="AY184" s="243" t="s">
        <v>142</v>
      </c>
    </row>
    <row r="185" s="13" customFormat="1">
      <c r="A185" s="13"/>
      <c r="B185" s="233"/>
      <c r="C185" s="234"/>
      <c r="D185" s="228" t="s">
        <v>156</v>
      </c>
      <c r="E185" s="235" t="s">
        <v>44</v>
      </c>
      <c r="F185" s="236" t="s">
        <v>201</v>
      </c>
      <c r="G185" s="234"/>
      <c r="H185" s="237">
        <v>382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156</v>
      </c>
      <c r="AU185" s="243" t="s">
        <v>21</v>
      </c>
      <c r="AV185" s="13" t="s">
        <v>21</v>
      </c>
      <c r="AW185" s="13" t="s">
        <v>42</v>
      </c>
      <c r="AX185" s="13" t="s">
        <v>82</v>
      </c>
      <c r="AY185" s="243" t="s">
        <v>142</v>
      </c>
    </row>
    <row r="186" s="14" customFormat="1">
      <c r="A186" s="14"/>
      <c r="B186" s="252"/>
      <c r="C186" s="253"/>
      <c r="D186" s="228" t="s">
        <v>156</v>
      </c>
      <c r="E186" s="254" t="s">
        <v>205</v>
      </c>
      <c r="F186" s="255" t="s">
        <v>248</v>
      </c>
      <c r="G186" s="253"/>
      <c r="H186" s="256">
        <v>403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156</v>
      </c>
      <c r="AU186" s="262" t="s">
        <v>21</v>
      </c>
      <c r="AV186" s="14" t="s">
        <v>161</v>
      </c>
      <c r="AW186" s="14" t="s">
        <v>42</v>
      </c>
      <c r="AX186" s="14" t="s">
        <v>89</v>
      </c>
      <c r="AY186" s="262" t="s">
        <v>142</v>
      </c>
    </row>
    <row r="187" s="2" customFormat="1" ht="24.15" customHeight="1">
      <c r="A187" s="41"/>
      <c r="B187" s="42"/>
      <c r="C187" s="215" t="s">
        <v>368</v>
      </c>
      <c r="D187" s="215" t="s">
        <v>145</v>
      </c>
      <c r="E187" s="216" t="s">
        <v>417</v>
      </c>
      <c r="F187" s="217" t="s">
        <v>418</v>
      </c>
      <c r="G187" s="218" t="s">
        <v>203</v>
      </c>
      <c r="H187" s="219">
        <v>412.91199999999998</v>
      </c>
      <c r="I187" s="220"/>
      <c r="J187" s="221">
        <f>ROUND(I187*H187,2)</f>
        <v>0</v>
      </c>
      <c r="K187" s="217" t="s">
        <v>233</v>
      </c>
      <c r="L187" s="47"/>
      <c r="M187" s="222" t="s">
        <v>44</v>
      </c>
      <c r="N187" s="223" t="s">
        <v>53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161</v>
      </c>
      <c r="AT187" s="226" t="s">
        <v>145</v>
      </c>
      <c r="AU187" s="226" t="s">
        <v>21</v>
      </c>
      <c r="AY187" s="19" t="s">
        <v>142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89</v>
      </c>
      <c r="BK187" s="227">
        <f>ROUND(I187*H187,2)</f>
        <v>0</v>
      </c>
      <c r="BL187" s="19" t="s">
        <v>161</v>
      </c>
      <c r="BM187" s="226" t="s">
        <v>1070</v>
      </c>
    </row>
    <row r="188" s="2" customFormat="1">
      <c r="A188" s="41"/>
      <c r="B188" s="42"/>
      <c r="C188" s="43"/>
      <c r="D188" s="250" t="s">
        <v>235</v>
      </c>
      <c r="E188" s="43"/>
      <c r="F188" s="251" t="s">
        <v>420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235</v>
      </c>
      <c r="AU188" s="19" t="s">
        <v>21</v>
      </c>
    </row>
    <row r="189" s="13" customFormat="1">
      <c r="A189" s="13"/>
      <c r="B189" s="233"/>
      <c r="C189" s="234"/>
      <c r="D189" s="228" t="s">
        <v>156</v>
      </c>
      <c r="E189" s="235" t="s">
        <v>44</v>
      </c>
      <c r="F189" s="236" t="s">
        <v>1017</v>
      </c>
      <c r="G189" s="234"/>
      <c r="H189" s="237">
        <v>724.755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21</v>
      </c>
      <c r="AV189" s="13" t="s">
        <v>21</v>
      </c>
      <c r="AW189" s="13" t="s">
        <v>42</v>
      </c>
      <c r="AX189" s="13" t="s">
        <v>82</v>
      </c>
      <c r="AY189" s="243" t="s">
        <v>142</v>
      </c>
    </row>
    <row r="190" s="13" customFormat="1">
      <c r="A190" s="13"/>
      <c r="B190" s="233"/>
      <c r="C190" s="234"/>
      <c r="D190" s="228" t="s">
        <v>156</v>
      </c>
      <c r="E190" s="235" t="s">
        <v>44</v>
      </c>
      <c r="F190" s="236" t="s">
        <v>1071</v>
      </c>
      <c r="G190" s="234"/>
      <c r="H190" s="237">
        <v>-311.84300000000002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156</v>
      </c>
      <c r="AU190" s="243" t="s">
        <v>21</v>
      </c>
      <c r="AV190" s="13" t="s">
        <v>21</v>
      </c>
      <c r="AW190" s="13" t="s">
        <v>42</v>
      </c>
      <c r="AX190" s="13" t="s">
        <v>82</v>
      </c>
      <c r="AY190" s="243" t="s">
        <v>142</v>
      </c>
    </row>
    <row r="191" s="14" customFormat="1">
      <c r="A191" s="14"/>
      <c r="B191" s="252"/>
      <c r="C191" s="253"/>
      <c r="D191" s="228" t="s">
        <v>156</v>
      </c>
      <c r="E191" s="254" t="s">
        <v>210</v>
      </c>
      <c r="F191" s="255" t="s">
        <v>248</v>
      </c>
      <c r="G191" s="253"/>
      <c r="H191" s="256">
        <v>412.91199999999998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2" t="s">
        <v>156</v>
      </c>
      <c r="AU191" s="262" t="s">
        <v>21</v>
      </c>
      <c r="AV191" s="14" t="s">
        <v>161</v>
      </c>
      <c r="AW191" s="14" t="s">
        <v>42</v>
      </c>
      <c r="AX191" s="14" t="s">
        <v>89</v>
      </c>
      <c r="AY191" s="262" t="s">
        <v>142</v>
      </c>
    </row>
    <row r="192" s="2" customFormat="1" ht="16.5" customHeight="1">
      <c r="A192" s="41"/>
      <c r="B192" s="42"/>
      <c r="C192" s="274" t="s">
        <v>374</v>
      </c>
      <c r="D192" s="274" t="s">
        <v>349</v>
      </c>
      <c r="E192" s="275" t="s">
        <v>427</v>
      </c>
      <c r="F192" s="276" t="s">
        <v>428</v>
      </c>
      <c r="G192" s="277" t="s">
        <v>405</v>
      </c>
      <c r="H192" s="278">
        <v>637.94000000000005</v>
      </c>
      <c r="I192" s="279"/>
      <c r="J192" s="280">
        <f>ROUND(I192*H192,2)</f>
        <v>0</v>
      </c>
      <c r="K192" s="276" t="s">
        <v>233</v>
      </c>
      <c r="L192" s="281"/>
      <c r="M192" s="282" t="s">
        <v>44</v>
      </c>
      <c r="N192" s="283" t="s">
        <v>53</v>
      </c>
      <c r="O192" s="87"/>
      <c r="P192" s="224">
        <f>O192*H192</f>
        <v>0</v>
      </c>
      <c r="Q192" s="224">
        <v>1</v>
      </c>
      <c r="R192" s="224">
        <f>Q192*H192</f>
        <v>637.94000000000005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178</v>
      </c>
      <c r="AT192" s="226" t="s">
        <v>349</v>
      </c>
      <c r="AU192" s="226" t="s">
        <v>21</v>
      </c>
      <c r="AY192" s="19" t="s">
        <v>142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89</v>
      </c>
      <c r="BK192" s="227">
        <f>ROUND(I192*H192,2)</f>
        <v>0</v>
      </c>
      <c r="BL192" s="19" t="s">
        <v>161</v>
      </c>
      <c r="BM192" s="226" t="s">
        <v>1072</v>
      </c>
    </row>
    <row r="193" s="13" customFormat="1">
      <c r="A193" s="13"/>
      <c r="B193" s="233"/>
      <c r="C193" s="234"/>
      <c r="D193" s="228" t="s">
        <v>156</v>
      </c>
      <c r="E193" s="235" t="s">
        <v>44</v>
      </c>
      <c r="F193" s="236" t="s">
        <v>430</v>
      </c>
      <c r="G193" s="234"/>
      <c r="H193" s="237">
        <v>362.5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156</v>
      </c>
      <c r="AU193" s="243" t="s">
        <v>21</v>
      </c>
      <c r="AV193" s="13" t="s">
        <v>21</v>
      </c>
      <c r="AW193" s="13" t="s">
        <v>42</v>
      </c>
      <c r="AX193" s="13" t="s">
        <v>82</v>
      </c>
      <c r="AY193" s="243" t="s">
        <v>142</v>
      </c>
    </row>
    <row r="194" s="13" customFormat="1">
      <c r="A194" s="13"/>
      <c r="B194" s="233"/>
      <c r="C194" s="234"/>
      <c r="D194" s="228" t="s">
        <v>156</v>
      </c>
      <c r="E194" s="235" t="s">
        <v>44</v>
      </c>
      <c r="F194" s="236" t="s">
        <v>1073</v>
      </c>
      <c r="G194" s="234"/>
      <c r="H194" s="237">
        <v>19.5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21</v>
      </c>
      <c r="AV194" s="13" t="s">
        <v>21</v>
      </c>
      <c r="AW194" s="13" t="s">
        <v>42</v>
      </c>
      <c r="AX194" s="13" t="s">
        <v>82</v>
      </c>
      <c r="AY194" s="243" t="s">
        <v>142</v>
      </c>
    </row>
    <row r="195" s="15" customFormat="1">
      <c r="A195" s="15"/>
      <c r="B195" s="263"/>
      <c r="C195" s="264"/>
      <c r="D195" s="228" t="s">
        <v>156</v>
      </c>
      <c r="E195" s="265" t="s">
        <v>201</v>
      </c>
      <c r="F195" s="266" t="s">
        <v>318</v>
      </c>
      <c r="G195" s="264"/>
      <c r="H195" s="267">
        <v>382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3" t="s">
        <v>156</v>
      </c>
      <c r="AU195" s="273" t="s">
        <v>21</v>
      </c>
      <c r="AV195" s="15" t="s">
        <v>157</v>
      </c>
      <c r="AW195" s="15" t="s">
        <v>42</v>
      </c>
      <c r="AX195" s="15" t="s">
        <v>82</v>
      </c>
      <c r="AY195" s="273" t="s">
        <v>142</v>
      </c>
    </row>
    <row r="196" s="13" customFormat="1">
      <c r="A196" s="13"/>
      <c r="B196" s="233"/>
      <c r="C196" s="234"/>
      <c r="D196" s="228" t="s">
        <v>156</v>
      </c>
      <c r="E196" s="235" t="s">
        <v>44</v>
      </c>
      <c r="F196" s="236" t="s">
        <v>1074</v>
      </c>
      <c r="G196" s="234"/>
      <c r="H196" s="237">
        <v>637.94000000000005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21</v>
      </c>
      <c r="AV196" s="13" t="s">
        <v>21</v>
      </c>
      <c r="AW196" s="13" t="s">
        <v>42</v>
      </c>
      <c r="AX196" s="13" t="s">
        <v>89</v>
      </c>
      <c r="AY196" s="243" t="s">
        <v>142</v>
      </c>
    </row>
    <row r="197" s="2" customFormat="1" ht="37.8" customHeight="1">
      <c r="A197" s="41"/>
      <c r="B197" s="42"/>
      <c r="C197" s="215" t="s">
        <v>379</v>
      </c>
      <c r="D197" s="215" t="s">
        <v>145</v>
      </c>
      <c r="E197" s="216" t="s">
        <v>434</v>
      </c>
      <c r="F197" s="217" t="s">
        <v>435</v>
      </c>
      <c r="G197" s="218" t="s">
        <v>203</v>
      </c>
      <c r="H197" s="219">
        <v>311.84300000000002</v>
      </c>
      <c r="I197" s="220"/>
      <c r="J197" s="221">
        <f>ROUND(I197*H197,2)</f>
        <v>0</v>
      </c>
      <c r="K197" s="217" t="s">
        <v>233</v>
      </c>
      <c r="L197" s="47"/>
      <c r="M197" s="222" t="s">
        <v>44</v>
      </c>
      <c r="N197" s="223" t="s">
        <v>53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161</v>
      </c>
      <c r="AT197" s="226" t="s">
        <v>145</v>
      </c>
      <c r="AU197" s="226" t="s">
        <v>21</v>
      </c>
      <c r="AY197" s="19" t="s">
        <v>142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89</v>
      </c>
      <c r="BK197" s="227">
        <f>ROUND(I197*H197,2)</f>
        <v>0</v>
      </c>
      <c r="BL197" s="19" t="s">
        <v>161</v>
      </c>
      <c r="BM197" s="226" t="s">
        <v>1075</v>
      </c>
    </row>
    <row r="198" s="2" customFormat="1">
      <c r="A198" s="41"/>
      <c r="B198" s="42"/>
      <c r="C198" s="43"/>
      <c r="D198" s="250" t="s">
        <v>235</v>
      </c>
      <c r="E198" s="43"/>
      <c r="F198" s="251" t="s">
        <v>437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235</v>
      </c>
      <c r="AU198" s="19" t="s">
        <v>21</v>
      </c>
    </row>
    <row r="199" s="13" customFormat="1">
      <c r="A199" s="13"/>
      <c r="B199" s="233"/>
      <c r="C199" s="234"/>
      <c r="D199" s="228" t="s">
        <v>156</v>
      </c>
      <c r="E199" s="235" t="s">
        <v>44</v>
      </c>
      <c r="F199" s="236" t="s">
        <v>1076</v>
      </c>
      <c r="G199" s="234"/>
      <c r="H199" s="237">
        <v>266.33999999999997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156</v>
      </c>
      <c r="AU199" s="243" t="s">
        <v>21</v>
      </c>
      <c r="AV199" s="13" t="s">
        <v>21</v>
      </c>
      <c r="AW199" s="13" t="s">
        <v>42</v>
      </c>
      <c r="AX199" s="13" t="s">
        <v>82</v>
      </c>
      <c r="AY199" s="243" t="s">
        <v>142</v>
      </c>
    </row>
    <row r="200" s="13" customFormat="1">
      <c r="A200" s="13"/>
      <c r="B200" s="233"/>
      <c r="C200" s="234"/>
      <c r="D200" s="228" t="s">
        <v>156</v>
      </c>
      <c r="E200" s="235" t="s">
        <v>44</v>
      </c>
      <c r="F200" s="236" t="s">
        <v>1077</v>
      </c>
      <c r="G200" s="234"/>
      <c r="H200" s="237">
        <v>24.503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21</v>
      </c>
      <c r="AV200" s="13" t="s">
        <v>21</v>
      </c>
      <c r="AW200" s="13" t="s">
        <v>42</v>
      </c>
      <c r="AX200" s="13" t="s">
        <v>82</v>
      </c>
      <c r="AY200" s="243" t="s">
        <v>142</v>
      </c>
    </row>
    <row r="201" s="13" customFormat="1">
      <c r="A201" s="13"/>
      <c r="B201" s="233"/>
      <c r="C201" s="234"/>
      <c r="D201" s="228" t="s">
        <v>156</v>
      </c>
      <c r="E201" s="235" t="s">
        <v>44</v>
      </c>
      <c r="F201" s="236" t="s">
        <v>1078</v>
      </c>
      <c r="G201" s="234"/>
      <c r="H201" s="237">
        <v>21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21</v>
      </c>
      <c r="AV201" s="13" t="s">
        <v>21</v>
      </c>
      <c r="AW201" s="13" t="s">
        <v>42</v>
      </c>
      <c r="AX201" s="13" t="s">
        <v>82</v>
      </c>
      <c r="AY201" s="243" t="s">
        <v>142</v>
      </c>
    </row>
    <row r="202" s="14" customFormat="1">
      <c r="A202" s="14"/>
      <c r="B202" s="252"/>
      <c r="C202" s="253"/>
      <c r="D202" s="228" t="s">
        <v>156</v>
      </c>
      <c r="E202" s="254" t="s">
        <v>1013</v>
      </c>
      <c r="F202" s="255" t="s">
        <v>248</v>
      </c>
      <c r="G202" s="253"/>
      <c r="H202" s="256">
        <v>311.84300000000002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2" t="s">
        <v>156</v>
      </c>
      <c r="AU202" s="262" t="s">
        <v>21</v>
      </c>
      <c r="AV202" s="14" t="s">
        <v>161</v>
      </c>
      <c r="AW202" s="14" t="s">
        <v>42</v>
      </c>
      <c r="AX202" s="14" t="s">
        <v>89</v>
      </c>
      <c r="AY202" s="262" t="s">
        <v>142</v>
      </c>
    </row>
    <row r="203" s="2" customFormat="1" ht="16.5" customHeight="1">
      <c r="A203" s="41"/>
      <c r="B203" s="42"/>
      <c r="C203" s="274" t="s">
        <v>384</v>
      </c>
      <c r="D203" s="274" t="s">
        <v>349</v>
      </c>
      <c r="E203" s="275" t="s">
        <v>442</v>
      </c>
      <c r="F203" s="276" t="s">
        <v>443</v>
      </c>
      <c r="G203" s="277" t="s">
        <v>405</v>
      </c>
      <c r="H203" s="278">
        <v>35.07</v>
      </c>
      <c r="I203" s="279"/>
      <c r="J203" s="280">
        <f>ROUND(I203*H203,2)</f>
        <v>0</v>
      </c>
      <c r="K203" s="276" t="s">
        <v>233</v>
      </c>
      <c r="L203" s="281"/>
      <c r="M203" s="282" t="s">
        <v>44</v>
      </c>
      <c r="N203" s="283" t="s">
        <v>53</v>
      </c>
      <c r="O203" s="87"/>
      <c r="P203" s="224">
        <f>O203*H203</f>
        <v>0</v>
      </c>
      <c r="Q203" s="224">
        <v>1</v>
      </c>
      <c r="R203" s="224">
        <f>Q203*H203</f>
        <v>35.07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178</v>
      </c>
      <c r="AT203" s="226" t="s">
        <v>349</v>
      </c>
      <c r="AU203" s="226" t="s">
        <v>21</v>
      </c>
      <c r="AY203" s="19" t="s">
        <v>142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89</v>
      </c>
      <c r="BK203" s="227">
        <f>ROUND(I203*H203,2)</f>
        <v>0</v>
      </c>
      <c r="BL203" s="19" t="s">
        <v>161</v>
      </c>
      <c r="BM203" s="226" t="s">
        <v>1079</v>
      </c>
    </row>
    <row r="204" s="13" customFormat="1">
      <c r="A204" s="13"/>
      <c r="B204" s="233"/>
      <c r="C204" s="234"/>
      <c r="D204" s="228" t="s">
        <v>156</v>
      </c>
      <c r="E204" s="235" t="s">
        <v>44</v>
      </c>
      <c r="F204" s="236" t="s">
        <v>1080</v>
      </c>
      <c r="G204" s="234"/>
      <c r="H204" s="237">
        <v>35.07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21</v>
      </c>
      <c r="AV204" s="13" t="s">
        <v>21</v>
      </c>
      <c r="AW204" s="13" t="s">
        <v>42</v>
      </c>
      <c r="AX204" s="13" t="s">
        <v>89</v>
      </c>
      <c r="AY204" s="243" t="s">
        <v>142</v>
      </c>
    </row>
    <row r="205" s="12" customFormat="1" ht="22.8" customHeight="1">
      <c r="A205" s="12"/>
      <c r="B205" s="199"/>
      <c r="C205" s="200"/>
      <c r="D205" s="201" t="s">
        <v>81</v>
      </c>
      <c r="E205" s="213" t="s">
        <v>161</v>
      </c>
      <c r="F205" s="213" t="s">
        <v>497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SUM(P206:P224)</f>
        <v>0</v>
      </c>
      <c r="Q205" s="207"/>
      <c r="R205" s="208">
        <f>SUM(R206:R224)</f>
        <v>0.17759343999999999</v>
      </c>
      <c r="S205" s="207"/>
      <c r="T205" s="209">
        <f>SUM(T206:T224)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89</v>
      </c>
      <c r="AT205" s="211" t="s">
        <v>81</v>
      </c>
      <c r="AU205" s="211" t="s">
        <v>89</v>
      </c>
      <c r="AY205" s="210" t="s">
        <v>142</v>
      </c>
      <c r="BK205" s="212">
        <f>SUM(BK206:BK224)</f>
        <v>0</v>
      </c>
    </row>
    <row r="206" s="2" customFormat="1" ht="24.15" customHeight="1">
      <c r="A206" s="41"/>
      <c r="B206" s="42"/>
      <c r="C206" s="215" t="s">
        <v>390</v>
      </c>
      <c r="D206" s="215" t="s">
        <v>145</v>
      </c>
      <c r="E206" s="216" t="s">
        <v>1081</v>
      </c>
      <c r="F206" s="217" t="s">
        <v>1082</v>
      </c>
      <c r="G206" s="218" t="s">
        <v>203</v>
      </c>
      <c r="H206" s="219">
        <v>2.556</v>
      </c>
      <c r="I206" s="220"/>
      <c r="J206" s="221">
        <f>ROUND(I206*H206,2)</f>
        <v>0</v>
      </c>
      <c r="K206" s="217" t="s">
        <v>233</v>
      </c>
      <c r="L206" s="47"/>
      <c r="M206" s="222" t="s">
        <v>44</v>
      </c>
      <c r="N206" s="223" t="s">
        <v>53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161</v>
      </c>
      <c r="AT206" s="226" t="s">
        <v>145</v>
      </c>
      <c r="AU206" s="226" t="s">
        <v>21</v>
      </c>
      <c r="AY206" s="19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89</v>
      </c>
      <c r="BK206" s="227">
        <f>ROUND(I206*H206,2)</f>
        <v>0</v>
      </c>
      <c r="BL206" s="19" t="s">
        <v>161</v>
      </c>
      <c r="BM206" s="226" t="s">
        <v>1083</v>
      </c>
    </row>
    <row r="207" s="2" customFormat="1">
      <c r="A207" s="41"/>
      <c r="B207" s="42"/>
      <c r="C207" s="43"/>
      <c r="D207" s="250" t="s">
        <v>235</v>
      </c>
      <c r="E207" s="43"/>
      <c r="F207" s="251" t="s">
        <v>1084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235</v>
      </c>
      <c r="AU207" s="19" t="s">
        <v>21</v>
      </c>
    </row>
    <row r="208" s="13" customFormat="1">
      <c r="A208" s="13"/>
      <c r="B208" s="233"/>
      <c r="C208" s="234"/>
      <c r="D208" s="228" t="s">
        <v>156</v>
      </c>
      <c r="E208" s="235" t="s">
        <v>44</v>
      </c>
      <c r="F208" s="236" t="s">
        <v>1085</v>
      </c>
      <c r="G208" s="234"/>
      <c r="H208" s="237">
        <v>0.053999999999999999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156</v>
      </c>
      <c r="AU208" s="243" t="s">
        <v>21</v>
      </c>
      <c r="AV208" s="13" t="s">
        <v>21</v>
      </c>
      <c r="AW208" s="13" t="s">
        <v>42</v>
      </c>
      <c r="AX208" s="13" t="s">
        <v>82</v>
      </c>
      <c r="AY208" s="243" t="s">
        <v>142</v>
      </c>
    </row>
    <row r="209" s="13" customFormat="1">
      <c r="A209" s="13"/>
      <c r="B209" s="233"/>
      <c r="C209" s="234"/>
      <c r="D209" s="228" t="s">
        <v>156</v>
      </c>
      <c r="E209" s="235" t="s">
        <v>44</v>
      </c>
      <c r="F209" s="236" t="s">
        <v>1086</v>
      </c>
      <c r="G209" s="234"/>
      <c r="H209" s="237">
        <v>0.85999999999999999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156</v>
      </c>
      <c r="AU209" s="243" t="s">
        <v>21</v>
      </c>
      <c r="AV209" s="13" t="s">
        <v>21</v>
      </c>
      <c r="AW209" s="13" t="s">
        <v>42</v>
      </c>
      <c r="AX209" s="13" t="s">
        <v>82</v>
      </c>
      <c r="AY209" s="243" t="s">
        <v>142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1087</v>
      </c>
      <c r="G210" s="234"/>
      <c r="H210" s="237">
        <v>1.579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82</v>
      </c>
      <c r="AY210" s="243" t="s">
        <v>142</v>
      </c>
    </row>
    <row r="211" s="13" customFormat="1">
      <c r="A211" s="13"/>
      <c r="B211" s="233"/>
      <c r="C211" s="234"/>
      <c r="D211" s="228" t="s">
        <v>156</v>
      </c>
      <c r="E211" s="235" t="s">
        <v>44</v>
      </c>
      <c r="F211" s="236" t="s">
        <v>1088</v>
      </c>
      <c r="G211" s="234"/>
      <c r="H211" s="237">
        <v>0.063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156</v>
      </c>
      <c r="AU211" s="243" t="s">
        <v>21</v>
      </c>
      <c r="AV211" s="13" t="s">
        <v>21</v>
      </c>
      <c r="AW211" s="13" t="s">
        <v>42</v>
      </c>
      <c r="AX211" s="13" t="s">
        <v>82</v>
      </c>
      <c r="AY211" s="243" t="s">
        <v>142</v>
      </c>
    </row>
    <row r="212" s="14" customFormat="1">
      <c r="A212" s="14"/>
      <c r="B212" s="252"/>
      <c r="C212" s="253"/>
      <c r="D212" s="228" t="s">
        <v>156</v>
      </c>
      <c r="E212" s="254" t="s">
        <v>44</v>
      </c>
      <c r="F212" s="255" t="s">
        <v>248</v>
      </c>
      <c r="G212" s="253"/>
      <c r="H212" s="256">
        <v>2.556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2" t="s">
        <v>156</v>
      </c>
      <c r="AU212" s="262" t="s">
        <v>21</v>
      </c>
      <c r="AV212" s="14" t="s">
        <v>161</v>
      </c>
      <c r="AW212" s="14" t="s">
        <v>42</v>
      </c>
      <c r="AX212" s="14" t="s">
        <v>89</v>
      </c>
      <c r="AY212" s="262" t="s">
        <v>142</v>
      </c>
    </row>
    <row r="213" s="2" customFormat="1" ht="16.5" customHeight="1">
      <c r="A213" s="41"/>
      <c r="B213" s="42"/>
      <c r="C213" s="215" t="s">
        <v>396</v>
      </c>
      <c r="D213" s="215" t="s">
        <v>145</v>
      </c>
      <c r="E213" s="216" t="s">
        <v>1089</v>
      </c>
      <c r="F213" s="217" t="s">
        <v>1090</v>
      </c>
      <c r="G213" s="218" t="s">
        <v>199</v>
      </c>
      <c r="H213" s="219">
        <v>13.372999999999999</v>
      </c>
      <c r="I213" s="220"/>
      <c r="J213" s="221">
        <f>ROUND(I213*H213,2)</f>
        <v>0</v>
      </c>
      <c r="K213" s="217" t="s">
        <v>233</v>
      </c>
      <c r="L213" s="47"/>
      <c r="M213" s="222" t="s">
        <v>44</v>
      </c>
      <c r="N213" s="223" t="s">
        <v>53</v>
      </c>
      <c r="O213" s="87"/>
      <c r="P213" s="224">
        <f>O213*H213</f>
        <v>0</v>
      </c>
      <c r="Q213" s="224">
        <v>0.01328</v>
      </c>
      <c r="R213" s="224">
        <f>Q213*H213</f>
        <v>0.17759343999999999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161</v>
      </c>
      <c r="AT213" s="226" t="s">
        <v>145</v>
      </c>
      <c r="AU213" s="226" t="s">
        <v>21</v>
      </c>
      <c r="AY213" s="19" t="s">
        <v>142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89</v>
      </c>
      <c r="BK213" s="227">
        <f>ROUND(I213*H213,2)</f>
        <v>0</v>
      </c>
      <c r="BL213" s="19" t="s">
        <v>161</v>
      </c>
      <c r="BM213" s="226" t="s">
        <v>1091</v>
      </c>
    </row>
    <row r="214" s="2" customFormat="1">
      <c r="A214" s="41"/>
      <c r="B214" s="42"/>
      <c r="C214" s="43"/>
      <c r="D214" s="250" t="s">
        <v>235</v>
      </c>
      <c r="E214" s="43"/>
      <c r="F214" s="251" t="s">
        <v>1092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235</v>
      </c>
      <c r="AU214" s="19" t="s">
        <v>21</v>
      </c>
    </row>
    <row r="215" s="13" customFormat="1">
      <c r="A215" s="13"/>
      <c r="B215" s="233"/>
      <c r="C215" s="234"/>
      <c r="D215" s="228" t="s">
        <v>156</v>
      </c>
      <c r="E215" s="235" t="s">
        <v>44</v>
      </c>
      <c r="F215" s="236" t="s">
        <v>1093</v>
      </c>
      <c r="G215" s="234"/>
      <c r="H215" s="237">
        <v>4.6890000000000001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156</v>
      </c>
      <c r="AU215" s="243" t="s">
        <v>21</v>
      </c>
      <c r="AV215" s="13" t="s">
        <v>21</v>
      </c>
      <c r="AW215" s="13" t="s">
        <v>42</v>
      </c>
      <c r="AX215" s="13" t="s">
        <v>82</v>
      </c>
      <c r="AY215" s="243" t="s">
        <v>142</v>
      </c>
    </row>
    <row r="216" s="13" customFormat="1">
      <c r="A216" s="13"/>
      <c r="B216" s="233"/>
      <c r="C216" s="234"/>
      <c r="D216" s="228" t="s">
        <v>156</v>
      </c>
      <c r="E216" s="235" t="s">
        <v>44</v>
      </c>
      <c r="F216" s="236" t="s">
        <v>1094</v>
      </c>
      <c r="G216" s="234"/>
      <c r="H216" s="237">
        <v>8.1440000000000001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156</v>
      </c>
      <c r="AU216" s="243" t="s">
        <v>21</v>
      </c>
      <c r="AV216" s="13" t="s">
        <v>21</v>
      </c>
      <c r="AW216" s="13" t="s">
        <v>42</v>
      </c>
      <c r="AX216" s="13" t="s">
        <v>82</v>
      </c>
      <c r="AY216" s="243" t="s">
        <v>142</v>
      </c>
    </row>
    <row r="217" s="13" customFormat="1">
      <c r="A217" s="13"/>
      <c r="B217" s="233"/>
      <c r="C217" s="234"/>
      <c r="D217" s="228" t="s">
        <v>156</v>
      </c>
      <c r="E217" s="235" t="s">
        <v>44</v>
      </c>
      <c r="F217" s="236" t="s">
        <v>1095</v>
      </c>
      <c r="G217" s="234"/>
      <c r="H217" s="237">
        <v>0.54000000000000004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156</v>
      </c>
      <c r="AU217" s="243" t="s">
        <v>21</v>
      </c>
      <c r="AV217" s="13" t="s">
        <v>21</v>
      </c>
      <c r="AW217" s="13" t="s">
        <v>42</v>
      </c>
      <c r="AX217" s="13" t="s">
        <v>82</v>
      </c>
      <c r="AY217" s="243" t="s">
        <v>142</v>
      </c>
    </row>
    <row r="218" s="14" customFormat="1">
      <c r="A218" s="14"/>
      <c r="B218" s="252"/>
      <c r="C218" s="253"/>
      <c r="D218" s="228" t="s">
        <v>156</v>
      </c>
      <c r="E218" s="254" t="s">
        <v>44</v>
      </c>
      <c r="F218" s="255" t="s">
        <v>248</v>
      </c>
      <c r="G218" s="253"/>
      <c r="H218" s="256">
        <v>13.372999999999999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2" t="s">
        <v>156</v>
      </c>
      <c r="AU218" s="262" t="s">
        <v>21</v>
      </c>
      <c r="AV218" s="14" t="s">
        <v>161</v>
      </c>
      <c r="AW218" s="14" t="s">
        <v>42</v>
      </c>
      <c r="AX218" s="14" t="s">
        <v>89</v>
      </c>
      <c r="AY218" s="262" t="s">
        <v>142</v>
      </c>
    </row>
    <row r="219" s="2" customFormat="1" ht="16.5" customHeight="1">
      <c r="A219" s="41"/>
      <c r="B219" s="42"/>
      <c r="C219" s="215" t="s">
        <v>402</v>
      </c>
      <c r="D219" s="215" t="s">
        <v>145</v>
      </c>
      <c r="E219" s="216" t="s">
        <v>1096</v>
      </c>
      <c r="F219" s="217" t="s">
        <v>1097</v>
      </c>
      <c r="G219" s="218" t="s">
        <v>199</v>
      </c>
      <c r="H219" s="219">
        <v>13.372999999999999</v>
      </c>
      <c r="I219" s="220"/>
      <c r="J219" s="221">
        <f>ROUND(I219*H219,2)</f>
        <v>0</v>
      </c>
      <c r="K219" s="217" t="s">
        <v>233</v>
      </c>
      <c r="L219" s="47"/>
      <c r="M219" s="222" t="s">
        <v>44</v>
      </c>
      <c r="N219" s="223" t="s">
        <v>53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161</v>
      </c>
      <c r="AT219" s="226" t="s">
        <v>145</v>
      </c>
      <c r="AU219" s="226" t="s">
        <v>21</v>
      </c>
      <c r="AY219" s="19" t="s">
        <v>142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89</v>
      </c>
      <c r="BK219" s="227">
        <f>ROUND(I219*H219,2)</f>
        <v>0</v>
      </c>
      <c r="BL219" s="19" t="s">
        <v>161</v>
      </c>
      <c r="BM219" s="226" t="s">
        <v>1098</v>
      </c>
    </row>
    <row r="220" s="2" customFormat="1">
      <c r="A220" s="41"/>
      <c r="B220" s="42"/>
      <c r="C220" s="43"/>
      <c r="D220" s="250" t="s">
        <v>235</v>
      </c>
      <c r="E220" s="43"/>
      <c r="F220" s="251" t="s">
        <v>1099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235</v>
      </c>
      <c r="AU220" s="19" t="s">
        <v>21</v>
      </c>
    </row>
    <row r="221" s="13" customFormat="1">
      <c r="A221" s="13"/>
      <c r="B221" s="233"/>
      <c r="C221" s="234"/>
      <c r="D221" s="228" t="s">
        <v>156</v>
      </c>
      <c r="E221" s="235" t="s">
        <v>44</v>
      </c>
      <c r="F221" s="236" t="s">
        <v>1093</v>
      </c>
      <c r="G221" s="234"/>
      <c r="H221" s="237">
        <v>4.6890000000000001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21</v>
      </c>
      <c r="AV221" s="13" t="s">
        <v>21</v>
      </c>
      <c r="AW221" s="13" t="s">
        <v>42</v>
      </c>
      <c r="AX221" s="13" t="s">
        <v>82</v>
      </c>
      <c r="AY221" s="243" t="s">
        <v>142</v>
      </c>
    </row>
    <row r="222" s="13" customFormat="1">
      <c r="A222" s="13"/>
      <c r="B222" s="233"/>
      <c r="C222" s="234"/>
      <c r="D222" s="228" t="s">
        <v>156</v>
      </c>
      <c r="E222" s="235" t="s">
        <v>44</v>
      </c>
      <c r="F222" s="236" t="s">
        <v>1094</v>
      </c>
      <c r="G222" s="234"/>
      <c r="H222" s="237">
        <v>8.1440000000000001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21</v>
      </c>
      <c r="AV222" s="13" t="s">
        <v>21</v>
      </c>
      <c r="AW222" s="13" t="s">
        <v>42</v>
      </c>
      <c r="AX222" s="13" t="s">
        <v>82</v>
      </c>
      <c r="AY222" s="243" t="s">
        <v>142</v>
      </c>
    </row>
    <row r="223" s="13" customFormat="1">
      <c r="A223" s="13"/>
      <c r="B223" s="233"/>
      <c r="C223" s="234"/>
      <c r="D223" s="228" t="s">
        <v>156</v>
      </c>
      <c r="E223" s="235" t="s">
        <v>44</v>
      </c>
      <c r="F223" s="236" t="s">
        <v>1095</v>
      </c>
      <c r="G223" s="234"/>
      <c r="H223" s="237">
        <v>0.54000000000000004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156</v>
      </c>
      <c r="AU223" s="243" t="s">
        <v>21</v>
      </c>
      <c r="AV223" s="13" t="s">
        <v>21</v>
      </c>
      <c r="AW223" s="13" t="s">
        <v>42</v>
      </c>
      <c r="AX223" s="13" t="s">
        <v>82</v>
      </c>
      <c r="AY223" s="243" t="s">
        <v>142</v>
      </c>
    </row>
    <row r="224" s="14" customFormat="1">
      <c r="A224" s="14"/>
      <c r="B224" s="252"/>
      <c r="C224" s="253"/>
      <c r="D224" s="228" t="s">
        <v>156</v>
      </c>
      <c r="E224" s="254" t="s">
        <v>44</v>
      </c>
      <c r="F224" s="255" t="s">
        <v>248</v>
      </c>
      <c r="G224" s="253"/>
      <c r="H224" s="256">
        <v>13.372999999999999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2" t="s">
        <v>156</v>
      </c>
      <c r="AU224" s="262" t="s">
        <v>21</v>
      </c>
      <c r="AV224" s="14" t="s">
        <v>161</v>
      </c>
      <c r="AW224" s="14" t="s">
        <v>42</v>
      </c>
      <c r="AX224" s="14" t="s">
        <v>89</v>
      </c>
      <c r="AY224" s="262" t="s">
        <v>142</v>
      </c>
    </row>
    <row r="225" s="12" customFormat="1" ht="22.8" customHeight="1">
      <c r="A225" s="12"/>
      <c r="B225" s="199"/>
      <c r="C225" s="200"/>
      <c r="D225" s="201" t="s">
        <v>81</v>
      </c>
      <c r="E225" s="213" t="s">
        <v>141</v>
      </c>
      <c r="F225" s="213" t="s">
        <v>528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SUM(P226:P248)</f>
        <v>0</v>
      </c>
      <c r="Q225" s="207"/>
      <c r="R225" s="208">
        <f>SUM(R226:R248)</f>
        <v>0</v>
      </c>
      <c r="S225" s="207"/>
      <c r="T225" s="209">
        <f>SUM(T226:T248)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89</v>
      </c>
      <c r="AT225" s="211" t="s">
        <v>81</v>
      </c>
      <c r="AU225" s="211" t="s">
        <v>89</v>
      </c>
      <c r="AY225" s="210" t="s">
        <v>142</v>
      </c>
      <c r="BK225" s="212">
        <f>SUM(BK226:BK248)</f>
        <v>0</v>
      </c>
    </row>
    <row r="226" s="2" customFormat="1" ht="24.15" customHeight="1">
      <c r="A226" s="41"/>
      <c r="B226" s="42"/>
      <c r="C226" s="215" t="s">
        <v>409</v>
      </c>
      <c r="D226" s="215" t="s">
        <v>145</v>
      </c>
      <c r="E226" s="216" t="s">
        <v>530</v>
      </c>
      <c r="F226" s="217" t="s">
        <v>531</v>
      </c>
      <c r="G226" s="218" t="s">
        <v>199</v>
      </c>
      <c r="H226" s="219">
        <v>2</v>
      </c>
      <c r="I226" s="220"/>
      <c r="J226" s="221">
        <f>ROUND(I226*H226,2)</f>
        <v>0</v>
      </c>
      <c r="K226" s="217" t="s">
        <v>233</v>
      </c>
      <c r="L226" s="47"/>
      <c r="M226" s="222" t="s">
        <v>44</v>
      </c>
      <c r="N226" s="223" t="s">
        <v>53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161</v>
      </c>
      <c r="AT226" s="226" t="s">
        <v>145</v>
      </c>
      <c r="AU226" s="226" t="s">
        <v>21</v>
      </c>
      <c r="AY226" s="19" t="s">
        <v>142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89</v>
      </c>
      <c r="BK226" s="227">
        <f>ROUND(I226*H226,2)</f>
        <v>0</v>
      </c>
      <c r="BL226" s="19" t="s">
        <v>161</v>
      </c>
      <c r="BM226" s="226" t="s">
        <v>1100</v>
      </c>
    </row>
    <row r="227" s="2" customFormat="1">
      <c r="A227" s="41"/>
      <c r="B227" s="42"/>
      <c r="C227" s="43"/>
      <c r="D227" s="250" t="s">
        <v>235</v>
      </c>
      <c r="E227" s="43"/>
      <c r="F227" s="251" t="s">
        <v>533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235</v>
      </c>
      <c r="AU227" s="19" t="s">
        <v>21</v>
      </c>
    </row>
    <row r="228" s="13" customFormat="1">
      <c r="A228" s="13"/>
      <c r="B228" s="233"/>
      <c r="C228" s="234"/>
      <c r="D228" s="228" t="s">
        <v>156</v>
      </c>
      <c r="E228" s="235" t="s">
        <v>44</v>
      </c>
      <c r="F228" s="236" t="s">
        <v>1101</v>
      </c>
      <c r="G228" s="234"/>
      <c r="H228" s="237">
        <v>2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156</v>
      </c>
      <c r="AU228" s="243" t="s">
        <v>21</v>
      </c>
      <c r="AV228" s="13" t="s">
        <v>21</v>
      </c>
      <c r="AW228" s="13" t="s">
        <v>42</v>
      </c>
      <c r="AX228" s="13" t="s">
        <v>89</v>
      </c>
      <c r="AY228" s="243" t="s">
        <v>142</v>
      </c>
    </row>
    <row r="229" s="2" customFormat="1" ht="24.15" customHeight="1">
      <c r="A229" s="41"/>
      <c r="B229" s="42"/>
      <c r="C229" s="215" t="s">
        <v>416</v>
      </c>
      <c r="D229" s="215" t="s">
        <v>145</v>
      </c>
      <c r="E229" s="216" t="s">
        <v>536</v>
      </c>
      <c r="F229" s="217" t="s">
        <v>537</v>
      </c>
      <c r="G229" s="218" t="s">
        <v>199</v>
      </c>
      <c r="H229" s="219">
        <v>98</v>
      </c>
      <c r="I229" s="220"/>
      <c r="J229" s="221">
        <f>ROUND(I229*H229,2)</f>
        <v>0</v>
      </c>
      <c r="K229" s="217" t="s">
        <v>233</v>
      </c>
      <c r="L229" s="47"/>
      <c r="M229" s="222" t="s">
        <v>44</v>
      </c>
      <c r="N229" s="223" t="s">
        <v>53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161</v>
      </c>
      <c r="AT229" s="226" t="s">
        <v>145</v>
      </c>
      <c r="AU229" s="226" t="s">
        <v>21</v>
      </c>
      <c r="AY229" s="19" t="s">
        <v>142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89</v>
      </c>
      <c r="BK229" s="227">
        <f>ROUND(I229*H229,2)</f>
        <v>0</v>
      </c>
      <c r="BL229" s="19" t="s">
        <v>161</v>
      </c>
      <c r="BM229" s="226" t="s">
        <v>1102</v>
      </c>
    </row>
    <row r="230" s="2" customFormat="1">
      <c r="A230" s="41"/>
      <c r="B230" s="42"/>
      <c r="C230" s="43"/>
      <c r="D230" s="250" t="s">
        <v>235</v>
      </c>
      <c r="E230" s="43"/>
      <c r="F230" s="251" t="s">
        <v>539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235</v>
      </c>
      <c r="AU230" s="19" t="s">
        <v>21</v>
      </c>
    </row>
    <row r="231" s="13" customFormat="1">
      <c r="A231" s="13"/>
      <c r="B231" s="233"/>
      <c r="C231" s="234"/>
      <c r="D231" s="228" t="s">
        <v>156</v>
      </c>
      <c r="E231" s="235" t="s">
        <v>44</v>
      </c>
      <c r="F231" s="236" t="s">
        <v>1103</v>
      </c>
      <c r="G231" s="234"/>
      <c r="H231" s="237">
        <v>98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156</v>
      </c>
      <c r="AU231" s="243" t="s">
        <v>21</v>
      </c>
      <c r="AV231" s="13" t="s">
        <v>21</v>
      </c>
      <c r="AW231" s="13" t="s">
        <v>42</v>
      </c>
      <c r="AX231" s="13" t="s">
        <v>82</v>
      </c>
      <c r="AY231" s="243" t="s">
        <v>142</v>
      </c>
    </row>
    <row r="232" s="14" customFormat="1">
      <c r="A232" s="14"/>
      <c r="B232" s="252"/>
      <c r="C232" s="253"/>
      <c r="D232" s="228" t="s">
        <v>156</v>
      </c>
      <c r="E232" s="254" t="s">
        <v>44</v>
      </c>
      <c r="F232" s="255" t="s">
        <v>248</v>
      </c>
      <c r="G232" s="253"/>
      <c r="H232" s="256">
        <v>98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2" t="s">
        <v>156</v>
      </c>
      <c r="AU232" s="262" t="s">
        <v>21</v>
      </c>
      <c r="AV232" s="14" t="s">
        <v>161</v>
      </c>
      <c r="AW232" s="14" t="s">
        <v>42</v>
      </c>
      <c r="AX232" s="14" t="s">
        <v>89</v>
      </c>
      <c r="AY232" s="262" t="s">
        <v>142</v>
      </c>
    </row>
    <row r="233" s="2" customFormat="1" ht="21.75" customHeight="1">
      <c r="A233" s="41"/>
      <c r="B233" s="42"/>
      <c r="C233" s="215" t="s">
        <v>426</v>
      </c>
      <c r="D233" s="215" t="s">
        <v>145</v>
      </c>
      <c r="E233" s="216" t="s">
        <v>542</v>
      </c>
      <c r="F233" s="217" t="s">
        <v>543</v>
      </c>
      <c r="G233" s="218" t="s">
        <v>199</v>
      </c>
      <c r="H233" s="219">
        <v>196</v>
      </c>
      <c r="I233" s="220"/>
      <c r="J233" s="221">
        <f>ROUND(I233*H233,2)</f>
        <v>0</v>
      </c>
      <c r="K233" s="217" t="s">
        <v>233</v>
      </c>
      <c r="L233" s="47"/>
      <c r="M233" s="222" t="s">
        <v>44</v>
      </c>
      <c r="N233" s="223" t="s">
        <v>53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161</v>
      </c>
      <c r="AT233" s="226" t="s">
        <v>145</v>
      </c>
      <c r="AU233" s="226" t="s">
        <v>21</v>
      </c>
      <c r="AY233" s="19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89</v>
      </c>
      <c r="BK233" s="227">
        <f>ROUND(I233*H233,2)</f>
        <v>0</v>
      </c>
      <c r="BL233" s="19" t="s">
        <v>161</v>
      </c>
      <c r="BM233" s="226" t="s">
        <v>1104</v>
      </c>
    </row>
    <row r="234" s="2" customFormat="1">
      <c r="A234" s="41"/>
      <c r="B234" s="42"/>
      <c r="C234" s="43"/>
      <c r="D234" s="250" t="s">
        <v>235</v>
      </c>
      <c r="E234" s="43"/>
      <c r="F234" s="251" t="s">
        <v>545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235</v>
      </c>
      <c r="AU234" s="19" t="s">
        <v>21</v>
      </c>
    </row>
    <row r="235" s="13" customFormat="1">
      <c r="A235" s="13"/>
      <c r="B235" s="233"/>
      <c r="C235" s="234"/>
      <c r="D235" s="228" t="s">
        <v>156</v>
      </c>
      <c r="E235" s="235" t="s">
        <v>44</v>
      </c>
      <c r="F235" s="236" t="s">
        <v>1105</v>
      </c>
      <c r="G235" s="234"/>
      <c r="H235" s="237">
        <v>196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156</v>
      </c>
      <c r="AU235" s="243" t="s">
        <v>21</v>
      </c>
      <c r="AV235" s="13" t="s">
        <v>21</v>
      </c>
      <c r="AW235" s="13" t="s">
        <v>42</v>
      </c>
      <c r="AX235" s="13" t="s">
        <v>82</v>
      </c>
      <c r="AY235" s="243" t="s">
        <v>142</v>
      </c>
    </row>
    <row r="236" s="14" customFormat="1">
      <c r="A236" s="14"/>
      <c r="B236" s="252"/>
      <c r="C236" s="253"/>
      <c r="D236" s="228" t="s">
        <v>156</v>
      </c>
      <c r="E236" s="254" t="s">
        <v>44</v>
      </c>
      <c r="F236" s="255" t="s">
        <v>248</v>
      </c>
      <c r="G236" s="253"/>
      <c r="H236" s="256">
        <v>196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2" t="s">
        <v>156</v>
      </c>
      <c r="AU236" s="262" t="s">
        <v>21</v>
      </c>
      <c r="AV236" s="14" t="s">
        <v>161</v>
      </c>
      <c r="AW236" s="14" t="s">
        <v>42</v>
      </c>
      <c r="AX236" s="14" t="s">
        <v>89</v>
      </c>
      <c r="AY236" s="262" t="s">
        <v>142</v>
      </c>
    </row>
    <row r="237" s="2" customFormat="1" ht="21.75" customHeight="1">
      <c r="A237" s="41"/>
      <c r="B237" s="42"/>
      <c r="C237" s="215" t="s">
        <v>433</v>
      </c>
      <c r="D237" s="215" t="s">
        <v>145</v>
      </c>
      <c r="E237" s="216" t="s">
        <v>548</v>
      </c>
      <c r="F237" s="217" t="s">
        <v>549</v>
      </c>
      <c r="G237" s="218" t="s">
        <v>199</v>
      </c>
      <c r="H237" s="219">
        <v>2</v>
      </c>
      <c r="I237" s="220"/>
      <c r="J237" s="221">
        <f>ROUND(I237*H237,2)</f>
        <v>0</v>
      </c>
      <c r="K237" s="217" t="s">
        <v>233</v>
      </c>
      <c r="L237" s="47"/>
      <c r="M237" s="222" t="s">
        <v>44</v>
      </c>
      <c r="N237" s="223" t="s">
        <v>53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161</v>
      </c>
      <c r="AT237" s="226" t="s">
        <v>145</v>
      </c>
      <c r="AU237" s="226" t="s">
        <v>21</v>
      </c>
      <c r="AY237" s="19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89</v>
      </c>
      <c r="BK237" s="227">
        <f>ROUND(I237*H237,2)</f>
        <v>0</v>
      </c>
      <c r="BL237" s="19" t="s">
        <v>161</v>
      </c>
      <c r="BM237" s="226" t="s">
        <v>1106</v>
      </c>
    </row>
    <row r="238" s="2" customFormat="1">
      <c r="A238" s="41"/>
      <c r="B238" s="42"/>
      <c r="C238" s="43"/>
      <c r="D238" s="250" t="s">
        <v>235</v>
      </c>
      <c r="E238" s="43"/>
      <c r="F238" s="251" t="s">
        <v>551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235</v>
      </c>
      <c r="AU238" s="19" t="s">
        <v>21</v>
      </c>
    </row>
    <row r="239" s="13" customFormat="1">
      <c r="A239" s="13"/>
      <c r="B239" s="233"/>
      <c r="C239" s="234"/>
      <c r="D239" s="228" t="s">
        <v>156</v>
      </c>
      <c r="E239" s="235" t="s">
        <v>44</v>
      </c>
      <c r="F239" s="236" t="s">
        <v>1101</v>
      </c>
      <c r="G239" s="234"/>
      <c r="H239" s="237">
        <v>2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156</v>
      </c>
      <c r="AU239" s="243" t="s">
        <v>21</v>
      </c>
      <c r="AV239" s="13" t="s">
        <v>21</v>
      </c>
      <c r="AW239" s="13" t="s">
        <v>42</v>
      </c>
      <c r="AX239" s="13" t="s">
        <v>89</v>
      </c>
      <c r="AY239" s="243" t="s">
        <v>142</v>
      </c>
    </row>
    <row r="240" s="2" customFormat="1" ht="24.15" customHeight="1">
      <c r="A240" s="41"/>
      <c r="B240" s="42"/>
      <c r="C240" s="215" t="s">
        <v>441</v>
      </c>
      <c r="D240" s="215" t="s">
        <v>145</v>
      </c>
      <c r="E240" s="216" t="s">
        <v>553</v>
      </c>
      <c r="F240" s="217" t="s">
        <v>554</v>
      </c>
      <c r="G240" s="218" t="s">
        <v>199</v>
      </c>
      <c r="H240" s="219">
        <v>98</v>
      </c>
      <c r="I240" s="220"/>
      <c r="J240" s="221">
        <f>ROUND(I240*H240,2)</f>
        <v>0</v>
      </c>
      <c r="K240" s="217" t="s">
        <v>233</v>
      </c>
      <c r="L240" s="47"/>
      <c r="M240" s="222" t="s">
        <v>44</v>
      </c>
      <c r="N240" s="223" t="s">
        <v>53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161</v>
      </c>
      <c r="AT240" s="226" t="s">
        <v>145</v>
      </c>
      <c r="AU240" s="226" t="s">
        <v>21</v>
      </c>
      <c r="AY240" s="19" t="s">
        <v>142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89</v>
      </c>
      <c r="BK240" s="227">
        <f>ROUND(I240*H240,2)</f>
        <v>0</v>
      </c>
      <c r="BL240" s="19" t="s">
        <v>161</v>
      </c>
      <c r="BM240" s="226" t="s">
        <v>1107</v>
      </c>
    </row>
    <row r="241" s="2" customFormat="1">
      <c r="A241" s="41"/>
      <c r="B241" s="42"/>
      <c r="C241" s="43"/>
      <c r="D241" s="250" t="s">
        <v>235</v>
      </c>
      <c r="E241" s="43"/>
      <c r="F241" s="251" t="s">
        <v>556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235</v>
      </c>
      <c r="AU241" s="19" t="s">
        <v>21</v>
      </c>
    </row>
    <row r="242" s="13" customFormat="1">
      <c r="A242" s="13"/>
      <c r="B242" s="233"/>
      <c r="C242" s="234"/>
      <c r="D242" s="228" t="s">
        <v>156</v>
      </c>
      <c r="E242" s="235" t="s">
        <v>44</v>
      </c>
      <c r="F242" s="236" t="s">
        <v>1011</v>
      </c>
      <c r="G242" s="234"/>
      <c r="H242" s="237">
        <v>98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156</v>
      </c>
      <c r="AU242" s="243" t="s">
        <v>21</v>
      </c>
      <c r="AV242" s="13" t="s">
        <v>21</v>
      </c>
      <c r="AW242" s="13" t="s">
        <v>42</v>
      </c>
      <c r="AX242" s="13" t="s">
        <v>89</v>
      </c>
      <c r="AY242" s="243" t="s">
        <v>142</v>
      </c>
    </row>
    <row r="243" s="2" customFormat="1" ht="16.5" customHeight="1">
      <c r="A243" s="41"/>
      <c r="B243" s="42"/>
      <c r="C243" s="215" t="s">
        <v>446</v>
      </c>
      <c r="D243" s="215" t="s">
        <v>145</v>
      </c>
      <c r="E243" s="216" t="s">
        <v>558</v>
      </c>
      <c r="F243" s="217" t="s">
        <v>559</v>
      </c>
      <c r="G243" s="218" t="s">
        <v>199</v>
      </c>
      <c r="H243" s="219">
        <v>98</v>
      </c>
      <c r="I243" s="220"/>
      <c r="J243" s="221">
        <f>ROUND(I243*H243,2)</f>
        <v>0</v>
      </c>
      <c r="K243" s="217" t="s">
        <v>233</v>
      </c>
      <c r="L243" s="47"/>
      <c r="M243" s="222" t="s">
        <v>44</v>
      </c>
      <c r="N243" s="223" t="s">
        <v>53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161</v>
      </c>
      <c r="AT243" s="226" t="s">
        <v>145</v>
      </c>
      <c r="AU243" s="226" t="s">
        <v>21</v>
      </c>
      <c r="AY243" s="19" t="s">
        <v>142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89</v>
      </c>
      <c r="BK243" s="227">
        <f>ROUND(I243*H243,2)</f>
        <v>0</v>
      </c>
      <c r="BL243" s="19" t="s">
        <v>161</v>
      </c>
      <c r="BM243" s="226" t="s">
        <v>1108</v>
      </c>
    </row>
    <row r="244" s="2" customFormat="1">
      <c r="A244" s="41"/>
      <c r="B244" s="42"/>
      <c r="C244" s="43"/>
      <c r="D244" s="250" t="s">
        <v>235</v>
      </c>
      <c r="E244" s="43"/>
      <c r="F244" s="251" t="s">
        <v>561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235</v>
      </c>
      <c r="AU244" s="19" t="s">
        <v>21</v>
      </c>
    </row>
    <row r="245" s="13" customFormat="1">
      <c r="A245" s="13"/>
      <c r="B245" s="233"/>
      <c r="C245" s="234"/>
      <c r="D245" s="228" t="s">
        <v>156</v>
      </c>
      <c r="E245" s="235" t="s">
        <v>44</v>
      </c>
      <c r="F245" s="236" t="s">
        <v>1011</v>
      </c>
      <c r="G245" s="234"/>
      <c r="H245" s="237">
        <v>98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156</v>
      </c>
      <c r="AU245" s="243" t="s">
        <v>21</v>
      </c>
      <c r="AV245" s="13" t="s">
        <v>21</v>
      </c>
      <c r="AW245" s="13" t="s">
        <v>42</v>
      </c>
      <c r="AX245" s="13" t="s">
        <v>89</v>
      </c>
      <c r="AY245" s="243" t="s">
        <v>142</v>
      </c>
    </row>
    <row r="246" s="2" customFormat="1" ht="24.15" customHeight="1">
      <c r="A246" s="41"/>
      <c r="B246" s="42"/>
      <c r="C246" s="215" t="s">
        <v>451</v>
      </c>
      <c r="D246" s="215" t="s">
        <v>145</v>
      </c>
      <c r="E246" s="216" t="s">
        <v>563</v>
      </c>
      <c r="F246" s="217" t="s">
        <v>564</v>
      </c>
      <c r="G246" s="218" t="s">
        <v>199</v>
      </c>
      <c r="H246" s="219">
        <v>98</v>
      </c>
      <c r="I246" s="220"/>
      <c r="J246" s="221">
        <f>ROUND(I246*H246,2)</f>
        <v>0</v>
      </c>
      <c r="K246" s="217" t="s">
        <v>233</v>
      </c>
      <c r="L246" s="47"/>
      <c r="M246" s="222" t="s">
        <v>44</v>
      </c>
      <c r="N246" s="223" t="s">
        <v>53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161</v>
      </c>
      <c r="AT246" s="226" t="s">
        <v>145</v>
      </c>
      <c r="AU246" s="226" t="s">
        <v>21</v>
      </c>
      <c r="AY246" s="19" t="s">
        <v>142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89</v>
      </c>
      <c r="BK246" s="227">
        <f>ROUND(I246*H246,2)</f>
        <v>0</v>
      </c>
      <c r="BL246" s="19" t="s">
        <v>161</v>
      </c>
      <c r="BM246" s="226" t="s">
        <v>1109</v>
      </c>
    </row>
    <row r="247" s="2" customFormat="1">
      <c r="A247" s="41"/>
      <c r="B247" s="42"/>
      <c r="C247" s="43"/>
      <c r="D247" s="250" t="s">
        <v>235</v>
      </c>
      <c r="E247" s="43"/>
      <c r="F247" s="251" t="s">
        <v>566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235</v>
      </c>
      <c r="AU247" s="19" t="s">
        <v>21</v>
      </c>
    </row>
    <row r="248" s="13" customFormat="1">
      <c r="A248" s="13"/>
      <c r="B248" s="233"/>
      <c r="C248" s="234"/>
      <c r="D248" s="228" t="s">
        <v>156</v>
      </c>
      <c r="E248" s="235" t="s">
        <v>1011</v>
      </c>
      <c r="F248" s="236" t="s">
        <v>567</v>
      </c>
      <c r="G248" s="234"/>
      <c r="H248" s="237">
        <v>98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156</v>
      </c>
      <c r="AU248" s="243" t="s">
        <v>21</v>
      </c>
      <c r="AV248" s="13" t="s">
        <v>21</v>
      </c>
      <c r="AW248" s="13" t="s">
        <v>42</v>
      </c>
      <c r="AX248" s="13" t="s">
        <v>89</v>
      </c>
      <c r="AY248" s="243" t="s">
        <v>142</v>
      </c>
    </row>
    <row r="249" s="12" customFormat="1" ht="22.8" customHeight="1">
      <c r="A249" s="12"/>
      <c r="B249" s="199"/>
      <c r="C249" s="200"/>
      <c r="D249" s="201" t="s">
        <v>81</v>
      </c>
      <c r="E249" s="213" t="s">
        <v>178</v>
      </c>
      <c r="F249" s="213" t="s">
        <v>568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SUM(P250:P420)</f>
        <v>0</v>
      </c>
      <c r="Q249" s="207"/>
      <c r="R249" s="208">
        <f>SUM(R250:R420)</f>
        <v>21.171185959999999</v>
      </c>
      <c r="S249" s="207"/>
      <c r="T249" s="209">
        <f>SUM(T250:T420)</f>
        <v>0.82499999999999996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89</v>
      </c>
      <c r="AT249" s="211" t="s">
        <v>81</v>
      </c>
      <c r="AU249" s="211" t="s">
        <v>89</v>
      </c>
      <c r="AY249" s="210" t="s">
        <v>142</v>
      </c>
      <c r="BK249" s="212">
        <f>SUM(BK250:BK420)</f>
        <v>0</v>
      </c>
    </row>
    <row r="250" s="2" customFormat="1" ht="24.15" customHeight="1">
      <c r="A250" s="41"/>
      <c r="B250" s="42"/>
      <c r="C250" s="215" t="s">
        <v>456</v>
      </c>
      <c r="D250" s="215" t="s">
        <v>145</v>
      </c>
      <c r="E250" s="216" t="s">
        <v>1110</v>
      </c>
      <c r="F250" s="217" t="s">
        <v>1111</v>
      </c>
      <c r="G250" s="218" t="s">
        <v>467</v>
      </c>
      <c r="H250" s="219">
        <v>2</v>
      </c>
      <c r="I250" s="220"/>
      <c r="J250" s="221">
        <f>ROUND(I250*H250,2)</f>
        <v>0</v>
      </c>
      <c r="K250" s="217" t="s">
        <v>233</v>
      </c>
      <c r="L250" s="47"/>
      <c r="M250" s="222" t="s">
        <v>44</v>
      </c>
      <c r="N250" s="223" t="s">
        <v>53</v>
      </c>
      <c r="O250" s="87"/>
      <c r="P250" s="224">
        <f>O250*H250</f>
        <v>0</v>
      </c>
      <c r="Q250" s="224">
        <v>0.00167</v>
      </c>
      <c r="R250" s="224">
        <f>Q250*H250</f>
        <v>0.0033400000000000001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161</v>
      </c>
      <c r="AT250" s="226" t="s">
        <v>145</v>
      </c>
      <c r="AU250" s="226" t="s">
        <v>21</v>
      </c>
      <c r="AY250" s="19" t="s">
        <v>142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89</v>
      </c>
      <c r="BK250" s="227">
        <f>ROUND(I250*H250,2)</f>
        <v>0</v>
      </c>
      <c r="BL250" s="19" t="s">
        <v>161</v>
      </c>
      <c r="BM250" s="226" t="s">
        <v>1112</v>
      </c>
    </row>
    <row r="251" s="2" customFormat="1">
      <c r="A251" s="41"/>
      <c r="B251" s="42"/>
      <c r="C251" s="43"/>
      <c r="D251" s="250" t="s">
        <v>235</v>
      </c>
      <c r="E251" s="43"/>
      <c r="F251" s="251" t="s">
        <v>1113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19" t="s">
        <v>235</v>
      </c>
      <c r="AU251" s="19" t="s">
        <v>21</v>
      </c>
    </row>
    <row r="252" s="13" customFormat="1">
      <c r="A252" s="13"/>
      <c r="B252" s="233"/>
      <c r="C252" s="234"/>
      <c r="D252" s="228" t="s">
        <v>156</v>
      </c>
      <c r="E252" s="235" t="s">
        <v>44</v>
      </c>
      <c r="F252" s="236" t="s">
        <v>1114</v>
      </c>
      <c r="G252" s="234"/>
      <c r="H252" s="237">
        <v>2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156</v>
      </c>
      <c r="AU252" s="243" t="s">
        <v>21</v>
      </c>
      <c r="AV252" s="13" t="s">
        <v>21</v>
      </c>
      <c r="AW252" s="13" t="s">
        <v>42</v>
      </c>
      <c r="AX252" s="13" t="s">
        <v>89</v>
      </c>
      <c r="AY252" s="243" t="s">
        <v>142</v>
      </c>
    </row>
    <row r="253" s="2" customFormat="1" ht="16.5" customHeight="1">
      <c r="A253" s="41"/>
      <c r="B253" s="42"/>
      <c r="C253" s="274" t="s">
        <v>464</v>
      </c>
      <c r="D253" s="274" t="s">
        <v>349</v>
      </c>
      <c r="E253" s="275" t="s">
        <v>1115</v>
      </c>
      <c r="F253" s="276" t="s">
        <v>1116</v>
      </c>
      <c r="G253" s="277" t="s">
        <v>467</v>
      </c>
      <c r="H253" s="278">
        <v>2.02</v>
      </c>
      <c r="I253" s="279"/>
      <c r="J253" s="280">
        <f>ROUND(I253*H253,2)</f>
        <v>0</v>
      </c>
      <c r="K253" s="276" t="s">
        <v>233</v>
      </c>
      <c r="L253" s="281"/>
      <c r="M253" s="282" t="s">
        <v>44</v>
      </c>
      <c r="N253" s="283" t="s">
        <v>53</v>
      </c>
      <c r="O253" s="87"/>
      <c r="P253" s="224">
        <f>O253*H253</f>
        <v>0</v>
      </c>
      <c r="Q253" s="224">
        <v>0.016</v>
      </c>
      <c r="R253" s="224">
        <f>Q253*H253</f>
        <v>0.032320000000000002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178</v>
      </c>
      <c r="AT253" s="226" t="s">
        <v>349</v>
      </c>
      <c r="AU253" s="226" t="s">
        <v>21</v>
      </c>
      <c r="AY253" s="19" t="s">
        <v>142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89</v>
      </c>
      <c r="BK253" s="227">
        <f>ROUND(I253*H253,2)</f>
        <v>0</v>
      </c>
      <c r="BL253" s="19" t="s">
        <v>161</v>
      </c>
      <c r="BM253" s="226" t="s">
        <v>1117</v>
      </c>
    </row>
    <row r="254" s="2" customFormat="1">
      <c r="A254" s="41"/>
      <c r="B254" s="42"/>
      <c r="C254" s="43"/>
      <c r="D254" s="228" t="s">
        <v>151</v>
      </c>
      <c r="E254" s="43"/>
      <c r="F254" s="229" t="s">
        <v>1118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151</v>
      </c>
      <c r="AU254" s="19" t="s">
        <v>21</v>
      </c>
    </row>
    <row r="255" s="13" customFormat="1">
      <c r="A255" s="13"/>
      <c r="B255" s="233"/>
      <c r="C255" s="234"/>
      <c r="D255" s="228" t="s">
        <v>156</v>
      </c>
      <c r="E255" s="235" t="s">
        <v>44</v>
      </c>
      <c r="F255" s="236" t="s">
        <v>526</v>
      </c>
      <c r="G255" s="234"/>
      <c r="H255" s="237">
        <v>2.02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156</v>
      </c>
      <c r="AU255" s="243" t="s">
        <v>21</v>
      </c>
      <c r="AV255" s="13" t="s">
        <v>21</v>
      </c>
      <c r="AW255" s="13" t="s">
        <v>42</v>
      </c>
      <c r="AX255" s="13" t="s">
        <v>82</v>
      </c>
      <c r="AY255" s="243" t="s">
        <v>142</v>
      </c>
    </row>
    <row r="256" s="14" customFormat="1">
      <c r="A256" s="14"/>
      <c r="B256" s="252"/>
      <c r="C256" s="253"/>
      <c r="D256" s="228" t="s">
        <v>156</v>
      </c>
      <c r="E256" s="254" t="s">
        <v>44</v>
      </c>
      <c r="F256" s="255" t="s">
        <v>248</v>
      </c>
      <c r="G256" s="253"/>
      <c r="H256" s="256">
        <v>2.02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2" t="s">
        <v>156</v>
      </c>
      <c r="AU256" s="262" t="s">
        <v>21</v>
      </c>
      <c r="AV256" s="14" t="s">
        <v>161</v>
      </c>
      <c r="AW256" s="14" t="s">
        <v>42</v>
      </c>
      <c r="AX256" s="14" t="s">
        <v>89</v>
      </c>
      <c r="AY256" s="262" t="s">
        <v>142</v>
      </c>
    </row>
    <row r="257" s="2" customFormat="1" ht="24.15" customHeight="1">
      <c r="A257" s="41"/>
      <c r="B257" s="42"/>
      <c r="C257" s="215" t="s">
        <v>471</v>
      </c>
      <c r="D257" s="215" t="s">
        <v>145</v>
      </c>
      <c r="E257" s="216" t="s">
        <v>1119</v>
      </c>
      <c r="F257" s="217" t="s">
        <v>1120</v>
      </c>
      <c r="G257" s="218" t="s">
        <v>467</v>
      </c>
      <c r="H257" s="219">
        <v>1</v>
      </c>
      <c r="I257" s="220"/>
      <c r="J257" s="221">
        <f>ROUND(I257*H257,2)</f>
        <v>0</v>
      </c>
      <c r="K257" s="217" t="s">
        <v>233</v>
      </c>
      <c r="L257" s="47"/>
      <c r="M257" s="222" t="s">
        <v>44</v>
      </c>
      <c r="N257" s="223" t="s">
        <v>53</v>
      </c>
      <c r="O257" s="87"/>
      <c r="P257" s="224">
        <f>O257*H257</f>
        <v>0</v>
      </c>
      <c r="Q257" s="224">
        <v>0.00167</v>
      </c>
      <c r="R257" s="224">
        <f>Q257*H257</f>
        <v>0.00167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161</v>
      </c>
      <c r="AT257" s="226" t="s">
        <v>145</v>
      </c>
      <c r="AU257" s="226" t="s">
        <v>21</v>
      </c>
      <c r="AY257" s="19" t="s">
        <v>142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89</v>
      </c>
      <c r="BK257" s="227">
        <f>ROUND(I257*H257,2)</f>
        <v>0</v>
      </c>
      <c r="BL257" s="19" t="s">
        <v>161</v>
      </c>
      <c r="BM257" s="226" t="s">
        <v>1121</v>
      </c>
    </row>
    <row r="258" s="2" customFormat="1">
      <c r="A258" s="41"/>
      <c r="B258" s="42"/>
      <c r="C258" s="43"/>
      <c r="D258" s="250" t="s">
        <v>235</v>
      </c>
      <c r="E258" s="43"/>
      <c r="F258" s="251" t="s">
        <v>1122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235</v>
      </c>
      <c r="AU258" s="19" t="s">
        <v>21</v>
      </c>
    </row>
    <row r="259" s="13" customFormat="1">
      <c r="A259" s="13"/>
      <c r="B259" s="233"/>
      <c r="C259" s="234"/>
      <c r="D259" s="228" t="s">
        <v>156</v>
      </c>
      <c r="E259" s="235" t="s">
        <v>44</v>
      </c>
      <c r="F259" s="236" t="s">
        <v>1123</v>
      </c>
      <c r="G259" s="234"/>
      <c r="H259" s="237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156</v>
      </c>
      <c r="AU259" s="243" t="s">
        <v>21</v>
      </c>
      <c r="AV259" s="13" t="s">
        <v>21</v>
      </c>
      <c r="AW259" s="13" t="s">
        <v>42</v>
      </c>
      <c r="AX259" s="13" t="s">
        <v>89</v>
      </c>
      <c r="AY259" s="243" t="s">
        <v>142</v>
      </c>
    </row>
    <row r="260" s="2" customFormat="1" ht="16.5" customHeight="1">
      <c r="A260" s="41"/>
      <c r="B260" s="42"/>
      <c r="C260" s="274" t="s">
        <v>29</v>
      </c>
      <c r="D260" s="274" t="s">
        <v>349</v>
      </c>
      <c r="E260" s="275" t="s">
        <v>1124</v>
      </c>
      <c r="F260" s="276" t="s">
        <v>1125</v>
      </c>
      <c r="G260" s="277" t="s">
        <v>467</v>
      </c>
      <c r="H260" s="278">
        <v>1.01</v>
      </c>
      <c r="I260" s="279"/>
      <c r="J260" s="280">
        <f>ROUND(I260*H260,2)</f>
        <v>0</v>
      </c>
      <c r="K260" s="276" t="s">
        <v>233</v>
      </c>
      <c r="L260" s="281"/>
      <c r="M260" s="282" t="s">
        <v>44</v>
      </c>
      <c r="N260" s="283" t="s">
        <v>53</v>
      </c>
      <c r="O260" s="87"/>
      <c r="P260" s="224">
        <f>O260*H260</f>
        <v>0</v>
      </c>
      <c r="Q260" s="224">
        <v>0.012200000000000001</v>
      </c>
      <c r="R260" s="224">
        <f>Q260*H260</f>
        <v>0.012322000000000001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178</v>
      </c>
      <c r="AT260" s="226" t="s">
        <v>349</v>
      </c>
      <c r="AU260" s="226" t="s">
        <v>21</v>
      </c>
      <c r="AY260" s="19" t="s">
        <v>142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89</v>
      </c>
      <c r="BK260" s="227">
        <f>ROUND(I260*H260,2)</f>
        <v>0</v>
      </c>
      <c r="BL260" s="19" t="s">
        <v>161</v>
      </c>
      <c r="BM260" s="226" t="s">
        <v>1126</v>
      </c>
    </row>
    <row r="261" s="13" customFormat="1">
      <c r="A261" s="13"/>
      <c r="B261" s="233"/>
      <c r="C261" s="234"/>
      <c r="D261" s="228" t="s">
        <v>156</v>
      </c>
      <c r="E261" s="235" t="s">
        <v>44</v>
      </c>
      <c r="F261" s="236" t="s">
        <v>665</v>
      </c>
      <c r="G261" s="234"/>
      <c r="H261" s="237">
        <v>1.01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156</v>
      </c>
      <c r="AU261" s="243" t="s">
        <v>21</v>
      </c>
      <c r="AV261" s="13" t="s">
        <v>21</v>
      </c>
      <c r="AW261" s="13" t="s">
        <v>42</v>
      </c>
      <c r="AX261" s="13" t="s">
        <v>89</v>
      </c>
      <c r="AY261" s="243" t="s">
        <v>142</v>
      </c>
    </row>
    <row r="262" s="2" customFormat="1" ht="24.15" customHeight="1">
      <c r="A262" s="41"/>
      <c r="B262" s="42"/>
      <c r="C262" s="215" t="s">
        <v>481</v>
      </c>
      <c r="D262" s="215" t="s">
        <v>145</v>
      </c>
      <c r="E262" s="216" t="s">
        <v>1127</v>
      </c>
      <c r="F262" s="217" t="s">
        <v>1128</v>
      </c>
      <c r="G262" s="218" t="s">
        <v>467</v>
      </c>
      <c r="H262" s="219">
        <v>1</v>
      </c>
      <c r="I262" s="220"/>
      <c r="J262" s="221">
        <f>ROUND(I262*H262,2)</f>
        <v>0</v>
      </c>
      <c r="K262" s="217" t="s">
        <v>233</v>
      </c>
      <c r="L262" s="47"/>
      <c r="M262" s="222" t="s">
        <v>44</v>
      </c>
      <c r="N262" s="223" t="s">
        <v>53</v>
      </c>
      <c r="O262" s="87"/>
      <c r="P262" s="224">
        <f>O262*H262</f>
        <v>0</v>
      </c>
      <c r="Q262" s="224">
        <v>0.00282</v>
      </c>
      <c r="R262" s="224">
        <f>Q262*H262</f>
        <v>0.00282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161</v>
      </c>
      <c r="AT262" s="226" t="s">
        <v>145</v>
      </c>
      <c r="AU262" s="226" t="s">
        <v>21</v>
      </c>
      <c r="AY262" s="19" t="s">
        <v>142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89</v>
      </c>
      <c r="BK262" s="227">
        <f>ROUND(I262*H262,2)</f>
        <v>0</v>
      </c>
      <c r="BL262" s="19" t="s">
        <v>161</v>
      </c>
      <c r="BM262" s="226" t="s">
        <v>1129</v>
      </c>
    </row>
    <row r="263" s="2" customFormat="1">
      <c r="A263" s="41"/>
      <c r="B263" s="42"/>
      <c r="C263" s="43"/>
      <c r="D263" s="250" t="s">
        <v>235</v>
      </c>
      <c r="E263" s="43"/>
      <c r="F263" s="251" t="s">
        <v>1130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235</v>
      </c>
      <c r="AU263" s="19" t="s">
        <v>21</v>
      </c>
    </row>
    <row r="264" s="13" customFormat="1">
      <c r="A264" s="13"/>
      <c r="B264" s="233"/>
      <c r="C264" s="234"/>
      <c r="D264" s="228" t="s">
        <v>156</v>
      </c>
      <c r="E264" s="235" t="s">
        <v>44</v>
      </c>
      <c r="F264" s="236" t="s">
        <v>1131</v>
      </c>
      <c r="G264" s="234"/>
      <c r="H264" s="237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21</v>
      </c>
      <c r="AV264" s="13" t="s">
        <v>21</v>
      </c>
      <c r="AW264" s="13" t="s">
        <v>42</v>
      </c>
      <c r="AX264" s="13" t="s">
        <v>89</v>
      </c>
      <c r="AY264" s="243" t="s">
        <v>142</v>
      </c>
    </row>
    <row r="265" s="2" customFormat="1" ht="16.5" customHeight="1">
      <c r="A265" s="41"/>
      <c r="B265" s="42"/>
      <c r="C265" s="274" t="s">
        <v>486</v>
      </c>
      <c r="D265" s="274" t="s">
        <v>349</v>
      </c>
      <c r="E265" s="275" t="s">
        <v>1132</v>
      </c>
      <c r="F265" s="276" t="s">
        <v>1133</v>
      </c>
      <c r="G265" s="277" t="s">
        <v>467</v>
      </c>
      <c r="H265" s="278">
        <v>1.01</v>
      </c>
      <c r="I265" s="279"/>
      <c r="J265" s="280">
        <f>ROUND(I265*H265,2)</f>
        <v>0</v>
      </c>
      <c r="K265" s="276" t="s">
        <v>233</v>
      </c>
      <c r="L265" s="281"/>
      <c r="M265" s="282" t="s">
        <v>44</v>
      </c>
      <c r="N265" s="283" t="s">
        <v>53</v>
      </c>
      <c r="O265" s="87"/>
      <c r="P265" s="224">
        <f>O265*H265</f>
        <v>0</v>
      </c>
      <c r="Q265" s="224">
        <v>0.013899999999999999</v>
      </c>
      <c r="R265" s="224">
        <f>Q265*H265</f>
        <v>0.014038999999999999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178</v>
      </c>
      <c r="AT265" s="226" t="s">
        <v>349</v>
      </c>
      <c r="AU265" s="226" t="s">
        <v>21</v>
      </c>
      <c r="AY265" s="19" t="s">
        <v>142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89</v>
      </c>
      <c r="BK265" s="227">
        <f>ROUND(I265*H265,2)</f>
        <v>0</v>
      </c>
      <c r="BL265" s="19" t="s">
        <v>161</v>
      </c>
      <c r="BM265" s="226" t="s">
        <v>1134</v>
      </c>
    </row>
    <row r="266" s="13" customFormat="1">
      <c r="A266" s="13"/>
      <c r="B266" s="233"/>
      <c r="C266" s="234"/>
      <c r="D266" s="228" t="s">
        <v>156</v>
      </c>
      <c r="E266" s="235" t="s">
        <v>44</v>
      </c>
      <c r="F266" s="236" t="s">
        <v>665</v>
      </c>
      <c r="G266" s="234"/>
      <c r="H266" s="237">
        <v>1.01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156</v>
      </c>
      <c r="AU266" s="243" t="s">
        <v>21</v>
      </c>
      <c r="AV266" s="13" t="s">
        <v>21</v>
      </c>
      <c r="AW266" s="13" t="s">
        <v>42</v>
      </c>
      <c r="AX266" s="13" t="s">
        <v>89</v>
      </c>
      <c r="AY266" s="243" t="s">
        <v>142</v>
      </c>
    </row>
    <row r="267" s="2" customFormat="1" ht="24.15" customHeight="1">
      <c r="A267" s="41"/>
      <c r="B267" s="42"/>
      <c r="C267" s="215" t="s">
        <v>492</v>
      </c>
      <c r="D267" s="215" t="s">
        <v>145</v>
      </c>
      <c r="E267" s="216" t="s">
        <v>1135</v>
      </c>
      <c r="F267" s="217" t="s">
        <v>1136</v>
      </c>
      <c r="G267" s="218" t="s">
        <v>467</v>
      </c>
      <c r="H267" s="219">
        <v>3</v>
      </c>
      <c r="I267" s="220"/>
      <c r="J267" s="221">
        <f>ROUND(I267*H267,2)</f>
        <v>0</v>
      </c>
      <c r="K267" s="217" t="s">
        <v>233</v>
      </c>
      <c r="L267" s="47"/>
      <c r="M267" s="222" t="s">
        <v>44</v>
      </c>
      <c r="N267" s="223" t="s">
        <v>53</v>
      </c>
      <c r="O267" s="87"/>
      <c r="P267" s="224">
        <f>O267*H267</f>
        <v>0</v>
      </c>
      <c r="Q267" s="224">
        <v>0.0036600000000000001</v>
      </c>
      <c r="R267" s="224">
        <f>Q267*H267</f>
        <v>0.01098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161</v>
      </c>
      <c r="AT267" s="226" t="s">
        <v>145</v>
      </c>
      <c r="AU267" s="226" t="s">
        <v>21</v>
      </c>
      <c r="AY267" s="19" t="s">
        <v>142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89</v>
      </c>
      <c r="BK267" s="227">
        <f>ROUND(I267*H267,2)</f>
        <v>0</v>
      </c>
      <c r="BL267" s="19" t="s">
        <v>161</v>
      </c>
      <c r="BM267" s="226" t="s">
        <v>1137</v>
      </c>
    </row>
    <row r="268" s="2" customFormat="1">
      <c r="A268" s="41"/>
      <c r="B268" s="42"/>
      <c r="C268" s="43"/>
      <c r="D268" s="250" t="s">
        <v>235</v>
      </c>
      <c r="E268" s="43"/>
      <c r="F268" s="251" t="s">
        <v>1138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9" t="s">
        <v>235</v>
      </c>
      <c r="AU268" s="19" t="s">
        <v>21</v>
      </c>
    </row>
    <row r="269" s="13" customFormat="1">
      <c r="A269" s="13"/>
      <c r="B269" s="233"/>
      <c r="C269" s="234"/>
      <c r="D269" s="228" t="s">
        <v>156</v>
      </c>
      <c r="E269" s="235" t="s">
        <v>44</v>
      </c>
      <c r="F269" s="236" t="s">
        <v>1139</v>
      </c>
      <c r="G269" s="234"/>
      <c r="H269" s="237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156</v>
      </c>
      <c r="AU269" s="243" t="s">
        <v>21</v>
      </c>
      <c r="AV269" s="13" t="s">
        <v>21</v>
      </c>
      <c r="AW269" s="13" t="s">
        <v>42</v>
      </c>
      <c r="AX269" s="13" t="s">
        <v>82</v>
      </c>
      <c r="AY269" s="243" t="s">
        <v>142</v>
      </c>
    </row>
    <row r="270" s="13" customFormat="1">
      <c r="A270" s="13"/>
      <c r="B270" s="233"/>
      <c r="C270" s="234"/>
      <c r="D270" s="228" t="s">
        <v>156</v>
      </c>
      <c r="E270" s="235" t="s">
        <v>44</v>
      </c>
      <c r="F270" s="236" t="s">
        <v>1140</v>
      </c>
      <c r="G270" s="234"/>
      <c r="H270" s="237">
        <v>2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21</v>
      </c>
      <c r="AV270" s="13" t="s">
        <v>21</v>
      </c>
      <c r="AW270" s="13" t="s">
        <v>42</v>
      </c>
      <c r="AX270" s="13" t="s">
        <v>82</v>
      </c>
      <c r="AY270" s="243" t="s">
        <v>142</v>
      </c>
    </row>
    <row r="271" s="14" customFormat="1">
      <c r="A271" s="14"/>
      <c r="B271" s="252"/>
      <c r="C271" s="253"/>
      <c r="D271" s="228" t="s">
        <v>156</v>
      </c>
      <c r="E271" s="254" t="s">
        <v>44</v>
      </c>
      <c r="F271" s="255" t="s">
        <v>248</v>
      </c>
      <c r="G271" s="253"/>
      <c r="H271" s="256">
        <v>3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156</v>
      </c>
      <c r="AU271" s="262" t="s">
        <v>21</v>
      </c>
      <c r="AV271" s="14" t="s">
        <v>161</v>
      </c>
      <c r="AW271" s="14" t="s">
        <v>42</v>
      </c>
      <c r="AX271" s="14" t="s">
        <v>89</v>
      </c>
      <c r="AY271" s="262" t="s">
        <v>142</v>
      </c>
    </row>
    <row r="272" s="2" customFormat="1" ht="16.5" customHeight="1">
      <c r="A272" s="41"/>
      <c r="B272" s="42"/>
      <c r="C272" s="274" t="s">
        <v>498</v>
      </c>
      <c r="D272" s="274" t="s">
        <v>349</v>
      </c>
      <c r="E272" s="275" t="s">
        <v>1141</v>
      </c>
      <c r="F272" s="276" t="s">
        <v>1142</v>
      </c>
      <c r="G272" s="277" t="s">
        <v>467</v>
      </c>
      <c r="H272" s="278">
        <v>1.01</v>
      </c>
      <c r="I272" s="279"/>
      <c r="J272" s="280">
        <f>ROUND(I272*H272,2)</f>
        <v>0</v>
      </c>
      <c r="K272" s="276" t="s">
        <v>233</v>
      </c>
      <c r="L272" s="281"/>
      <c r="M272" s="282" t="s">
        <v>44</v>
      </c>
      <c r="N272" s="283" t="s">
        <v>53</v>
      </c>
      <c r="O272" s="87"/>
      <c r="P272" s="224">
        <f>O272*H272</f>
        <v>0</v>
      </c>
      <c r="Q272" s="224">
        <v>0.028400000000000002</v>
      </c>
      <c r="R272" s="224">
        <f>Q272*H272</f>
        <v>0.028684000000000001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178</v>
      </c>
      <c r="AT272" s="226" t="s">
        <v>349</v>
      </c>
      <c r="AU272" s="226" t="s">
        <v>21</v>
      </c>
      <c r="AY272" s="19" t="s">
        <v>142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89</v>
      </c>
      <c r="BK272" s="227">
        <f>ROUND(I272*H272,2)</f>
        <v>0</v>
      </c>
      <c r="BL272" s="19" t="s">
        <v>161</v>
      </c>
      <c r="BM272" s="226" t="s">
        <v>1143</v>
      </c>
    </row>
    <row r="273" s="13" customFormat="1">
      <c r="A273" s="13"/>
      <c r="B273" s="233"/>
      <c r="C273" s="234"/>
      <c r="D273" s="228" t="s">
        <v>156</v>
      </c>
      <c r="E273" s="235" t="s">
        <v>44</v>
      </c>
      <c r="F273" s="236" t="s">
        <v>665</v>
      </c>
      <c r="G273" s="234"/>
      <c r="H273" s="237">
        <v>1.01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21</v>
      </c>
      <c r="AV273" s="13" t="s">
        <v>21</v>
      </c>
      <c r="AW273" s="13" t="s">
        <v>42</v>
      </c>
      <c r="AX273" s="13" t="s">
        <v>89</v>
      </c>
      <c r="AY273" s="243" t="s">
        <v>142</v>
      </c>
    </row>
    <row r="274" s="2" customFormat="1" ht="16.5" customHeight="1">
      <c r="A274" s="41"/>
      <c r="B274" s="42"/>
      <c r="C274" s="274" t="s">
        <v>505</v>
      </c>
      <c r="D274" s="274" t="s">
        <v>349</v>
      </c>
      <c r="E274" s="275" t="s">
        <v>1144</v>
      </c>
      <c r="F274" s="276" t="s">
        <v>1145</v>
      </c>
      <c r="G274" s="277" t="s">
        <v>467</v>
      </c>
      <c r="H274" s="278">
        <v>2.02</v>
      </c>
      <c r="I274" s="279"/>
      <c r="J274" s="280">
        <f>ROUND(I274*H274,2)</f>
        <v>0</v>
      </c>
      <c r="K274" s="276" t="s">
        <v>233</v>
      </c>
      <c r="L274" s="281"/>
      <c r="M274" s="282" t="s">
        <v>44</v>
      </c>
      <c r="N274" s="283" t="s">
        <v>53</v>
      </c>
      <c r="O274" s="87"/>
      <c r="P274" s="224">
        <f>O274*H274</f>
        <v>0</v>
      </c>
      <c r="Q274" s="224">
        <v>0.0276</v>
      </c>
      <c r="R274" s="224">
        <f>Q274*H274</f>
        <v>0.055752000000000003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178</v>
      </c>
      <c r="AT274" s="226" t="s">
        <v>349</v>
      </c>
      <c r="AU274" s="226" t="s">
        <v>21</v>
      </c>
      <c r="AY274" s="19" t="s">
        <v>142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89</v>
      </c>
      <c r="BK274" s="227">
        <f>ROUND(I274*H274,2)</f>
        <v>0</v>
      </c>
      <c r="BL274" s="19" t="s">
        <v>161</v>
      </c>
      <c r="BM274" s="226" t="s">
        <v>1146</v>
      </c>
    </row>
    <row r="275" s="13" customFormat="1">
      <c r="A275" s="13"/>
      <c r="B275" s="233"/>
      <c r="C275" s="234"/>
      <c r="D275" s="228" t="s">
        <v>156</v>
      </c>
      <c r="E275" s="235" t="s">
        <v>44</v>
      </c>
      <c r="F275" s="236" t="s">
        <v>526</v>
      </c>
      <c r="G275" s="234"/>
      <c r="H275" s="237">
        <v>2.02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156</v>
      </c>
      <c r="AU275" s="243" t="s">
        <v>21</v>
      </c>
      <c r="AV275" s="13" t="s">
        <v>21</v>
      </c>
      <c r="AW275" s="13" t="s">
        <v>42</v>
      </c>
      <c r="AX275" s="13" t="s">
        <v>89</v>
      </c>
      <c r="AY275" s="243" t="s">
        <v>142</v>
      </c>
    </row>
    <row r="276" s="2" customFormat="1" ht="24.15" customHeight="1">
      <c r="A276" s="41"/>
      <c r="B276" s="42"/>
      <c r="C276" s="215" t="s">
        <v>512</v>
      </c>
      <c r="D276" s="215" t="s">
        <v>145</v>
      </c>
      <c r="E276" s="216" t="s">
        <v>1147</v>
      </c>
      <c r="F276" s="217" t="s">
        <v>1148</v>
      </c>
      <c r="G276" s="218" t="s">
        <v>265</v>
      </c>
      <c r="H276" s="219">
        <v>82.5</v>
      </c>
      <c r="I276" s="220"/>
      <c r="J276" s="221">
        <f>ROUND(I276*H276,2)</f>
        <v>0</v>
      </c>
      <c r="K276" s="217" t="s">
        <v>233</v>
      </c>
      <c r="L276" s="47"/>
      <c r="M276" s="222" t="s">
        <v>44</v>
      </c>
      <c r="N276" s="223" t="s">
        <v>53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161</v>
      </c>
      <c r="AT276" s="226" t="s">
        <v>145</v>
      </c>
      <c r="AU276" s="226" t="s">
        <v>21</v>
      </c>
      <c r="AY276" s="19" t="s">
        <v>142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89</v>
      </c>
      <c r="BK276" s="227">
        <f>ROUND(I276*H276,2)</f>
        <v>0</v>
      </c>
      <c r="BL276" s="19" t="s">
        <v>161</v>
      </c>
      <c r="BM276" s="226" t="s">
        <v>1149</v>
      </c>
    </row>
    <row r="277" s="2" customFormat="1">
      <c r="A277" s="41"/>
      <c r="B277" s="42"/>
      <c r="C277" s="43"/>
      <c r="D277" s="250" t="s">
        <v>235</v>
      </c>
      <c r="E277" s="43"/>
      <c r="F277" s="251" t="s">
        <v>1150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235</v>
      </c>
      <c r="AU277" s="19" t="s">
        <v>21</v>
      </c>
    </row>
    <row r="278" s="13" customFormat="1">
      <c r="A278" s="13"/>
      <c r="B278" s="233"/>
      <c r="C278" s="234"/>
      <c r="D278" s="228" t="s">
        <v>156</v>
      </c>
      <c r="E278" s="235" t="s">
        <v>44</v>
      </c>
      <c r="F278" s="236" t="s">
        <v>1151</v>
      </c>
      <c r="G278" s="234"/>
      <c r="H278" s="237">
        <v>82.5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156</v>
      </c>
      <c r="AU278" s="243" t="s">
        <v>21</v>
      </c>
      <c r="AV278" s="13" t="s">
        <v>21</v>
      </c>
      <c r="AW278" s="13" t="s">
        <v>42</v>
      </c>
      <c r="AX278" s="13" t="s">
        <v>82</v>
      </c>
      <c r="AY278" s="243" t="s">
        <v>142</v>
      </c>
    </row>
    <row r="279" s="14" customFormat="1">
      <c r="A279" s="14"/>
      <c r="B279" s="252"/>
      <c r="C279" s="253"/>
      <c r="D279" s="228" t="s">
        <v>156</v>
      </c>
      <c r="E279" s="254" t="s">
        <v>44</v>
      </c>
      <c r="F279" s="255" t="s">
        <v>248</v>
      </c>
      <c r="G279" s="253"/>
      <c r="H279" s="256">
        <v>82.5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2" t="s">
        <v>156</v>
      </c>
      <c r="AU279" s="262" t="s">
        <v>21</v>
      </c>
      <c r="AV279" s="14" t="s">
        <v>161</v>
      </c>
      <c r="AW279" s="14" t="s">
        <v>42</v>
      </c>
      <c r="AX279" s="14" t="s">
        <v>89</v>
      </c>
      <c r="AY279" s="262" t="s">
        <v>142</v>
      </c>
    </row>
    <row r="280" s="2" customFormat="1" ht="16.5" customHeight="1">
      <c r="A280" s="41"/>
      <c r="B280" s="42"/>
      <c r="C280" s="274" t="s">
        <v>517</v>
      </c>
      <c r="D280" s="274" t="s">
        <v>349</v>
      </c>
      <c r="E280" s="275" t="s">
        <v>1152</v>
      </c>
      <c r="F280" s="276" t="s">
        <v>1153</v>
      </c>
      <c r="G280" s="277" t="s">
        <v>265</v>
      </c>
      <c r="H280" s="278">
        <v>83.738</v>
      </c>
      <c r="I280" s="279"/>
      <c r="J280" s="280">
        <f>ROUND(I280*H280,2)</f>
        <v>0</v>
      </c>
      <c r="K280" s="276" t="s">
        <v>233</v>
      </c>
      <c r="L280" s="281"/>
      <c r="M280" s="282" t="s">
        <v>44</v>
      </c>
      <c r="N280" s="283" t="s">
        <v>53</v>
      </c>
      <c r="O280" s="87"/>
      <c r="P280" s="224">
        <f>O280*H280</f>
        <v>0</v>
      </c>
      <c r="Q280" s="224">
        <v>0.00027</v>
      </c>
      <c r="R280" s="224">
        <f>Q280*H280</f>
        <v>0.022609259999999999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178</v>
      </c>
      <c r="AT280" s="226" t="s">
        <v>349</v>
      </c>
      <c r="AU280" s="226" t="s">
        <v>21</v>
      </c>
      <c r="AY280" s="19" t="s">
        <v>142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89</v>
      </c>
      <c r="BK280" s="227">
        <f>ROUND(I280*H280,2)</f>
        <v>0</v>
      </c>
      <c r="BL280" s="19" t="s">
        <v>161</v>
      </c>
      <c r="BM280" s="226" t="s">
        <v>1154</v>
      </c>
    </row>
    <row r="281" s="13" customFormat="1">
      <c r="A281" s="13"/>
      <c r="B281" s="233"/>
      <c r="C281" s="234"/>
      <c r="D281" s="228" t="s">
        <v>156</v>
      </c>
      <c r="E281" s="235" t="s">
        <v>44</v>
      </c>
      <c r="F281" s="236" t="s">
        <v>1155</v>
      </c>
      <c r="G281" s="234"/>
      <c r="H281" s="237">
        <v>83.738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156</v>
      </c>
      <c r="AU281" s="243" t="s">
        <v>21</v>
      </c>
      <c r="AV281" s="13" t="s">
        <v>21</v>
      </c>
      <c r="AW281" s="13" t="s">
        <v>42</v>
      </c>
      <c r="AX281" s="13" t="s">
        <v>89</v>
      </c>
      <c r="AY281" s="243" t="s">
        <v>142</v>
      </c>
    </row>
    <row r="282" s="2" customFormat="1" ht="24.15" customHeight="1">
      <c r="A282" s="41"/>
      <c r="B282" s="42"/>
      <c r="C282" s="215" t="s">
        <v>522</v>
      </c>
      <c r="D282" s="215" t="s">
        <v>145</v>
      </c>
      <c r="E282" s="216" t="s">
        <v>1156</v>
      </c>
      <c r="F282" s="217" t="s">
        <v>1157</v>
      </c>
      <c r="G282" s="218" t="s">
        <v>265</v>
      </c>
      <c r="H282" s="219">
        <v>579</v>
      </c>
      <c r="I282" s="220"/>
      <c r="J282" s="221">
        <f>ROUND(I282*H282,2)</f>
        <v>0</v>
      </c>
      <c r="K282" s="217" t="s">
        <v>233</v>
      </c>
      <c r="L282" s="47"/>
      <c r="M282" s="222" t="s">
        <v>44</v>
      </c>
      <c r="N282" s="223" t="s">
        <v>53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161</v>
      </c>
      <c r="AT282" s="226" t="s">
        <v>145</v>
      </c>
      <c r="AU282" s="226" t="s">
        <v>21</v>
      </c>
      <c r="AY282" s="19" t="s">
        <v>142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9" t="s">
        <v>89</v>
      </c>
      <c r="BK282" s="227">
        <f>ROUND(I282*H282,2)</f>
        <v>0</v>
      </c>
      <c r="BL282" s="19" t="s">
        <v>161</v>
      </c>
      <c r="BM282" s="226" t="s">
        <v>1158</v>
      </c>
    </row>
    <row r="283" s="2" customFormat="1">
      <c r="A283" s="41"/>
      <c r="B283" s="42"/>
      <c r="C283" s="43"/>
      <c r="D283" s="250" t="s">
        <v>235</v>
      </c>
      <c r="E283" s="43"/>
      <c r="F283" s="251" t="s">
        <v>1159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235</v>
      </c>
      <c r="AU283" s="19" t="s">
        <v>21</v>
      </c>
    </row>
    <row r="284" s="13" customFormat="1">
      <c r="A284" s="13"/>
      <c r="B284" s="233"/>
      <c r="C284" s="234"/>
      <c r="D284" s="228" t="s">
        <v>156</v>
      </c>
      <c r="E284" s="235" t="s">
        <v>44</v>
      </c>
      <c r="F284" s="236" t="s">
        <v>1160</v>
      </c>
      <c r="G284" s="234"/>
      <c r="H284" s="237">
        <v>579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156</v>
      </c>
      <c r="AU284" s="243" t="s">
        <v>21</v>
      </c>
      <c r="AV284" s="13" t="s">
        <v>21</v>
      </c>
      <c r="AW284" s="13" t="s">
        <v>42</v>
      </c>
      <c r="AX284" s="13" t="s">
        <v>89</v>
      </c>
      <c r="AY284" s="243" t="s">
        <v>142</v>
      </c>
    </row>
    <row r="285" s="2" customFormat="1" ht="16.5" customHeight="1">
      <c r="A285" s="41"/>
      <c r="B285" s="42"/>
      <c r="C285" s="274" t="s">
        <v>529</v>
      </c>
      <c r="D285" s="274" t="s">
        <v>349</v>
      </c>
      <c r="E285" s="275" t="s">
        <v>1161</v>
      </c>
      <c r="F285" s="276" t="s">
        <v>1162</v>
      </c>
      <c r="G285" s="277" t="s">
        <v>265</v>
      </c>
      <c r="H285" s="278">
        <v>587.68499999999995</v>
      </c>
      <c r="I285" s="279"/>
      <c r="J285" s="280">
        <f>ROUND(I285*H285,2)</f>
        <v>0</v>
      </c>
      <c r="K285" s="276" t="s">
        <v>233</v>
      </c>
      <c r="L285" s="281"/>
      <c r="M285" s="282" t="s">
        <v>44</v>
      </c>
      <c r="N285" s="283" t="s">
        <v>53</v>
      </c>
      <c r="O285" s="87"/>
      <c r="P285" s="224">
        <f>O285*H285</f>
        <v>0</v>
      </c>
      <c r="Q285" s="224">
        <v>0.0045700000000000003</v>
      </c>
      <c r="R285" s="224">
        <f>Q285*H285</f>
        <v>2.6857204499999998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178</v>
      </c>
      <c r="AT285" s="226" t="s">
        <v>349</v>
      </c>
      <c r="AU285" s="226" t="s">
        <v>21</v>
      </c>
      <c r="AY285" s="19" t="s">
        <v>142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89</v>
      </c>
      <c r="BK285" s="227">
        <f>ROUND(I285*H285,2)</f>
        <v>0</v>
      </c>
      <c r="BL285" s="19" t="s">
        <v>161</v>
      </c>
      <c r="BM285" s="226" t="s">
        <v>1163</v>
      </c>
    </row>
    <row r="286" s="13" customFormat="1">
      <c r="A286" s="13"/>
      <c r="B286" s="233"/>
      <c r="C286" s="234"/>
      <c r="D286" s="228" t="s">
        <v>156</v>
      </c>
      <c r="E286" s="235" t="s">
        <v>44</v>
      </c>
      <c r="F286" s="236" t="s">
        <v>1160</v>
      </c>
      <c r="G286" s="234"/>
      <c r="H286" s="237">
        <v>579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156</v>
      </c>
      <c r="AU286" s="243" t="s">
        <v>21</v>
      </c>
      <c r="AV286" s="13" t="s">
        <v>21</v>
      </c>
      <c r="AW286" s="13" t="s">
        <v>42</v>
      </c>
      <c r="AX286" s="13" t="s">
        <v>89</v>
      </c>
      <c r="AY286" s="243" t="s">
        <v>142</v>
      </c>
    </row>
    <row r="287" s="13" customFormat="1">
      <c r="A287" s="13"/>
      <c r="B287" s="233"/>
      <c r="C287" s="234"/>
      <c r="D287" s="228" t="s">
        <v>156</v>
      </c>
      <c r="E287" s="234"/>
      <c r="F287" s="236" t="s">
        <v>1164</v>
      </c>
      <c r="G287" s="234"/>
      <c r="H287" s="237">
        <v>587.68499999999995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156</v>
      </c>
      <c r="AU287" s="243" t="s">
        <v>21</v>
      </c>
      <c r="AV287" s="13" t="s">
        <v>21</v>
      </c>
      <c r="AW287" s="13" t="s">
        <v>4</v>
      </c>
      <c r="AX287" s="13" t="s">
        <v>89</v>
      </c>
      <c r="AY287" s="243" t="s">
        <v>142</v>
      </c>
    </row>
    <row r="288" s="2" customFormat="1" ht="16.5" customHeight="1">
      <c r="A288" s="41"/>
      <c r="B288" s="42"/>
      <c r="C288" s="215" t="s">
        <v>535</v>
      </c>
      <c r="D288" s="215" t="s">
        <v>145</v>
      </c>
      <c r="E288" s="216" t="s">
        <v>1165</v>
      </c>
      <c r="F288" s="217" t="s">
        <v>1166</v>
      </c>
      <c r="G288" s="218" t="s">
        <v>265</v>
      </c>
      <c r="H288" s="219">
        <v>55</v>
      </c>
      <c r="I288" s="220"/>
      <c r="J288" s="221">
        <f>ROUND(I288*H288,2)</f>
        <v>0</v>
      </c>
      <c r="K288" s="217" t="s">
        <v>233</v>
      </c>
      <c r="L288" s="47"/>
      <c r="M288" s="222" t="s">
        <v>44</v>
      </c>
      <c r="N288" s="223" t="s">
        <v>53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0.014999999999999999</v>
      </c>
      <c r="T288" s="225">
        <f>S288*H288</f>
        <v>0.82499999999999996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161</v>
      </c>
      <c r="AT288" s="226" t="s">
        <v>145</v>
      </c>
      <c r="AU288" s="226" t="s">
        <v>21</v>
      </c>
      <c r="AY288" s="19" t="s">
        <v>142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9" t="s">
        <v>89</v>
      </c>
      <c r="BK288" s="227">
        <f>ROUND(I288*H288,2)</f>
        <v>0</v>
      </c>
      <c r="BL288" s="19" t="s">
        <v>161</v>
      </c>
      <c r="BM288" s="226" t="s">
        <v>1167</v>
      </c>
    </row>
    <row r="289" s="2" customFormat="1">
      <c r="A289" s="41"/>
      <c r="B289" s="42"/>
      <c r="C289" s="43"/>
      <c r="D289" s="250" t="s">
        <v>235</v>
      </c>
      <c r="E289" s="43"/>
      <c r="F289" s="251" t="s">
        <v>1168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19" t="s">
        <v>235</v>
      </c>
      <c r="AU289" s="19" t="s">
        <v>21</v>
      </c>
    </row>
    <row r="290" s="13" customFormat="1">
      <c r="A290" s="13"/>
      <c r="B290" s="233"/>
      <c r="C290" s="234"/>
      <c r="D290" s="228" t="s">
        <v>156</v>
      </c>
      <c r="E290" s="235" t="s">
        <v>44</v>
      </c>
      <c r="F290" s="236" t="s">
        <v>1169</v>
      </c>
      <c r="G290" s="234"/>
      <c r="H290" s="237">
        <v>55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156</v>
      </c>
      <c r="AU290" s="243" t="s">
        <v>21</v>
      </c>
      <c r="AV290" s="13" t="s">
        <v>21</v>
      </c>
      <c r="AW290" s="13" t="s">
        <v>42</v>
      </c>
      <c r="AX290" s="13" t="s">
        <v>89</v>
      </c>
      <c r="AY290" s="243" t="s">
        <v>142</v>
      </c>
    </row>
    <row r="291" s="2" customFormat="1" ht="24.15" customHeight="1">
      <c r="A291" s="41"/>
      <c r="B291" s="42"/>
      <c r="C291" s="215" t="s">
        <v>541</v>
      </c>
      <c r="D291" s="215" t="s">
        <v>145</v>
      </c>
      <c r="E291" s="216" t="s">
        <v>1170</v>
      </c>
      <c r="F291" s="217" t="s">
        <v>1171</v>
      </c>
      <c r="G291" s="218" t="s">
        <v>467</v>
      </c>
      <c r="H291" s="219">
        <v>4</v>
      </c>
      <c r="I291" s="220"/>
      <c r="J291" s="221">
        <f>ROUND(I291*H291,2)</f>
        <v>0</v>
      </c>
      <c r="K291" s="217" t="s">
        <v>233</v>
      </c>
      <c r="L291" s="47"/>
      <c r="M291" s="222" t="s">
        <v>44</v>
      </c>
      <c r="N291" s="223" t="s">
        <v>53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161</v>
      </c>
      <c r="AT291" s="226" t="s">
        <v>145</v>
      </c>
      <c r="AU291" s="226" t="s">
        <v>21</v>
      </c>
      <c r="AY291" s="19" t="s">
        <v>142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9" t="s">
        <v>89</v>
      </c>
      <c r="BK291" s="227">
        <f>ROUND(I291*H291,2)</f>
        <v>0</v>
      </c>
      <c r="BL291" s="19" t="s">
        <v>161</v>
      </c>
      <c r="BM291" s="226" t="s">
        <v>1172</v>
      </c>
    </row>
    <row r="292" s="2" customFormat="1">
      <c r="A292" s="41"/>
      <c r="B292" s="42"/>
      <c r="C292" s="43"/>
      <c r="D292" s="250" t="s">
        <v>235</v>
      </c>
      <c r="E292" s="43"/>
      <c r="F292" s="251" t="s">
        <v>1173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19" t="s">
        <v>235</v>
      </c>
      <c r="AU292" s="19" t="s">
        <v>21</v>
      </c>
    </row>
    <row r="293" s="13" customFormat="1">
      <c r="A293" s="13"/>
      <c r="B293" s="233"/>
      <c r="C293" s="234"/>
      <c r="D293" s="228" t="s">
        <v>156</v>
      </c>
      <c r="E293" s="235" t="s">
        <v>44</v>
      </c>
      <c r="F293" s="236" t="s">
        <v>1174</v>
      </c>
      <c r="G293" s="234"/>
      <c r="H293" s="237">
        <v>2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156</v>
      </c>
      <c r="AU293" s="243" t="s">
        <v>21</v>
      </c>
      <c r="AV293" s="13" t="s">
        <v>21</v>
      </c>
      <c r="AW293" s="13" t="s">
        <v>42</v>
      </c>
      <c r="AX293" s="13" t="s">
        <v>82</v>
      </c>
      <c r="AY293" s="243" t="s">
        <v>142</v>
      </c>
    </row>
    <row r="294" s="13" customFormat="1">
      <c r="A294" s="13"/>
      <c r="B294" s="233"/>
      <c r="C294" s="234"/>
      <c r="D294" s="228" t="s">
        <v>156</v>
      </c>
      <c r="E294" s="235" t="s">
        <v>44</v>
      </c>
      <c r="F294" s="236" t="s">
        <v>1175</v>
      </c>
      <c r="G294" s="234"/>
      <c r="H294" s="237">
        <v>2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156</v>
      </c>
      <c r="AU294" s="243" t="s">
        <v>21</v>
      </c>
      <c r="AV294" s="13" t="s">
        <v>21</v>
      </c>
      <c r="AW294" s="13" t="s">
        <v>42</v>
      </c>
      <c r="AX294" s="13" t="s">
        <v>82</v>
      </c>
      <c r="AY294" s="243" t="s">
        <v>142</v>
      </c>
    </row>
    <row r="295" s="14" customFormat="1">
      <c r="A295" s="14"/>
      <c r="B295" s="252"/>
      <c r="C295" s="253"/>
      <c r="D295" s="228" t="s">
        <v>156</v>
      </c>
      <c r="E295" s="254" t="s">
        <v>44</v>
      </c>
      <c r="F295" s="255" t="s">
        <v>248</v>
      </c>
      <c r="G295" s="253"/>
      <c r="H295" s="256">
        <v>4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2" t="s">
        <v>156</v>
      </c>
      <c r="AU295" s="262" t="s">
        <v>21</v>
      </c>
      <c r="AV295" s="14" t="s">
        <v>161</v>
      </c>
      <c r="AW295" s="14" t="s">
        <v>42</v>
      </c>
      <c r="AX295" s="14" t="s">
        <v>89</v>
      </c>
      <c r="AY295" s="262" t="s">
        <v>142</v>
      </c>
    </row>
    <row r="296" s="2" customFormat="1" ht="16.5" customHeight="1">
      <c r="A296" s="41"/>
      <c r="B296" s="42"/>
      <c r="C296" s="274" t="s">
        <v>547</v>
      </c>
      <c r="D296" s="274" t="s">
        <v>349</v>
      </c>
      <c r="E296" s="275" t="s">
        <v>1176</v>
      </c>
      <c r="F296" s="276" t="s">
        <v>1177</v>
      </c>
      <c r="G296" s="277" t="s">
        <v>467</v>
      </c>
      <c r="H296" s="278">
        <v>2.0299999999999998</v>
      </c>
      <c r="I296" s="279"/>
      <c r="J296" s="280">
        <f>ROUND(I296*H296,2)</f>
        <v>0</v>
      </c>
      <c r="K296" s="276" t="s">
        <v>233</v>
      </c>
      <c r="L296" s="281"/>
      <c r="M296" s="282" t="s">
        <v>44</v>
      </c>
      <c r="N296" s="283" t="s">
        <v>53</v>
      </c>
      <c r="O296" s="87"/>
      <c r="P296" s="224">
        <f>O296*H296</f>
        <v>0</v>
      </c>
      <c r="Q296" s="224">
        <v>0.00072000000000000005</v>
      </c>
      <c r="R296" s="224">
        <f>Q296*H296</f>
        <v>0.0014616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178</v>
      </c>
      <c r="AT296" s="226" t="s">
        <v>349</v>
      </c>
      <c r="AU296" s="226" t="s">
        <v>21</v>
      </c>
      <c r="AY296" s="19" t="s">
        <v>142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89</v>
      </c>
      <c r="BK296" s="227">
        <f>ROUND(I296*H296,2)</f>
        <v>0</v>
      </c>
      <c r="BL296" s="19" t="s">
        <v>161</v>
      </c>
      <c r="BM296" s="226" t="s">
        <v>1178</v>
      </c>
    </row>
    <row r="297" s="13" customFormat="1">
      <c r="A297" s="13"/>
      <c r="B297" s="233"/>
      <c r="C297" s="234"/>
      <c r="D297" s="228" t="s">
        <v>156</v>
      </c>
      <c r="E297" s="235" t="s">
        <v>44</v>
      </c>
      <c r="F297" s="236" t="s">
        <v>1179</v>
      </c>
      <c r="G297" s="234"/>
      <c r="H297" s="237">
        <v>2.0299999999999998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156</v>
      </c>
      <c r="AU297" s="243" t="s">
        <v>21</v>
      </c>
      <c r="AV297" s="13" t="s">
        <v>21</v>
      </c>
      <c r="AW297" s="13" t="s">
        <v>42</v>
      </c>
      <c r="AX297" s="13" t="s">
        <v>89</v>
      </c>
      <c r="AY297" s="243" t="s">
        <v>142</v>
      </c>
    </row>
    <row r="298" s="2" customFormat="1" ht="16.5" customHeight="1">
      <c r="A298" s="41"/>
      <c r="B298" s="42"/>
      <c r="C298" s="274" t="s">
        <v>552</v>
      </c>
      <c r="D298" s="274" t="s">
        <v>349</v>
      </c>
      <c r="E298" s="275" t="s">
        <v>1180</v>
      </c>
      <c r="F298" s="276" t="s">
        <v>1181</v>
      </c>
      <c r="G298" s="277" t="s">
        <v>467</v>
      </c>
      <c r="H298" s="278">
        <v>2.0299999999999998</v>
      </c>
      <c r="I298" s="279"/>
      <c r="J298" s="280">
        <f>ROUND(I298*H298,2)</f>
        <v>0</v>
      </c>
      <c r="K298" s="276" t="s">
        <v>233</v>
      </c>
      <c r="L298" s="281"/>
      <c r="M298" s="282" t="s">
        <v>44</v>
      </c>
      <c r="N298" s="283" t="s">
        <v>53</v>
      </c>
      <c r="O298" s="87"/>
      <c r="P298" s="224">
        <f>O298*H298</f>
        <v>0</v>
      </c>
      <c r="Q298" s="224">
        <v>0.00072000000000000005</v>
      </c>
      <c r="R298" s="224">
        <f>Q298*H298</f>
        <v>0.0014616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178</v>
      </c>
      <c r="AT298" s="226" t="s">
        <v>349</v>
      </c>
      <c r="AU298" s="226" t="s">
        <v>21</v>
      </c>
      <c r="AY298" s="19" t="s">
        <v>142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89</v>
      </c>
      <c r="BK298" s="227">
        <f>ROUND(I298*H298,2)</f>
        <v>0</v>
      </c>
      <c r="BL298" s="19" t="s">
        <v>161</v>
      </c>
      <c r="BM298" s="226" t="s">
        <v>1182</v>
      </c>
    </row>
    <row r="299" s="13" customFormat="1">
      <c r="A299" s="13"/>
      <c r="B299" s="233"/>
      <c r="C299" s="234"/>
      <c r="D299" s="228" t="s">
        <v>156</v>
      </c>
      <c r="E299" s="235" t="s">
        <v>44</v>
      </c>
      <c r="F299" s="236" t="s">
        <v>1179</v>
      </c>
      <c r="G299" s="234"/>
      <c r="H299" s="237">
        <v>2.0299999999999998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21</v>
      </c>
      <c r="AV299" s="13" t="s">
        <v>21</v>
      </c>
      <c r="AW299" s="13" t="s">
        <v>42</v>
      </c>
      <c r="AX299" s="13" t="s">
        <v>89</v>
      </c>
      <c r="AY299" s="243" t="s">
        <v>142</v>
      </c>
    </row>
    <row r="300" s="2" customFormat="1" ht="16.5" customHeight="1">
      <c r="A300" s="41"/>
      <c r="B300" s="42"/>
      <c r="C300" s="274" t="s">
        <v>557</v>
      </c>
      <c r="D300" s="274" t="s">
        <v>349</v>
      </c>
      <c r="E300" s="275" t="s">
        <v>1183</v>
      </c>
      <c r="F300" s="276" t="s">
        <v>1184</v>
      </c>
      <c r="G300" s="277" t="s">
        <v>467</v>
      </c>
      <c r="H300" s="278">
        <v>2.0299999999999998</v>
      </c>
      <c r="I300" s="279"/>
      <c r="J300" s="280">
        <f>ROUND(I300*H300,2)</f>
        <v>0</v>
      </c>
      <c r="K300" s="276" t="s">
        <v>233</v>
      </c>
      <c r="L300" s="281"/>
      <c r="M300" s="282" t="s">
        <v>44</v>
      </c>
      <c r="N300" s="283" t="s">
        <v>53</v>
      </c>
      <c r="O300" s="87"/>
      <c r="P300" s="224">
        <f>O300*H300</f>
        <v>0</v>
      </c>
      <c r="Q300" s="224">
        <v>0.0040000000000000001</v>
      </c>
      <c r="R300" s="224">
        <f>Q300*H300</f>
        <v>0.0081199999999999987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178</v>
      </c>
      <c r="AT300" s="226" t="s">
        <v>349</v>
      </c>
      <c r="AU300" s="226" t="s">
        <v>21</v>
      </c>
      <c r="AY300" s="19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89</v>
      </c>
      <c r="BK300" s="227">
        <f>ROUND(I300*H300,2)</f>
        <v>0</v>
      </c>
      <c r="BL300" s="19" t="s">
        <v>161</v>
      </c>
      <c r="BM300" s="226" t="s">
        <v>1185</v>
      </c>
    </row>
    <row r="301" s="13" customFormat="1">
      <c r="A301" s="13"/>
      <c r="B301" s="233"/>
      <c r="C301" s="234"/>
      <c r="D301" s="228" t="s">
        <v>156</v>
      </c>
      <c r="E301" s="235" t="s">
        <v>44</v>
      </c>
      <c r="F301" s="236" t="s">
        <v>1179</v>
      </c>
      <c r="G301" s="234"/>
      <c r="H301" s="237">
        <v>2.0299999999999998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156</v>
      </c>
      <c r="AU301" s="243" t="s">
        <v>21</v>
      </c>
      <c r="AV301" s="13" t="s">
        <v>21</v>
      </c>
      <c r="AW301" s="13" t="s">
        <v>42</v>
      </c>
      <c r="AX301" s="13" t="s">
        <v>89</v>
      </c>
      <c r="AY301" s="243" t="s">
        <v>142</v>
      </c>
    </row>
    <row r="302" s="2" customFormat="1" ht="24.15" customHeight="1">
      <c r="A302" s="41"/>
      <c r="B302" s="42"/>
      <c r="C302" s="215" t="s">
        <v>562</v>
      </c>
      <c r="D302" s="215" t="s">
        <v>145</v>
      </c>
      <c r="E302" s="216" t="s">
        <v>1186</v>
      </c>
      <c r="F302" s="217" t="s">
        <v>1187</v>
      </c>
      <c r="G302" s="218" t="s">
        <v>467</v>
      </c>
      <c r="H302" s="219">
        <v>21</v>
      </c>
      <c r="I302" s="220"/>
      <c r="J302" s="221">
        <f>ROUND(I302*H302,2)</f>
        <v>0</v>
      </c>
      <c r="K302" s="217" t="s">
        <v>233</v>
      </c>
      <c r="L302" s="47"/>
      <c r="M302" s="222" t="s">
        <v>44</v>
      </c>
      <c r="N302" s="223" t="s">
        <v>53</v>
      </c>
      <c r="O302" s="87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161</v>
      </c>
      <c r="AT302" s="226" t="s">
        <v>145</v>
      </c>
      <c r="AU302" s="226" t="s">
        <v>21</v>
      </c>
      <c r="AY302" s="19" t="s">
        <v>142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9" t="s">
        <v>89</v>
      </c>
      <c r="BK302" s="227">
        <f>ROUND(I302*H302,2)</f>
        <v>0</v>
      </c>
      <c r="BL302" s="19" t="s">
        <v>161</v>
      </c>
      <c r="BM302" s="226" t="s">
        <v>1188</v>
      </c>
    </row>
    <row r="303" s="2" customFormat="1">
      <c r="A303" s="41"/>
      <c r="B303" s="42"/>
      <c r="C303" s="43"/>
      <c r="D303" s="250" t="s">
        <v>235</v>
      </c>
      <c r="E303" s="43"/>
      <c r="F303" s="251" t="s">
        <v>1189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19" t="s">
        <v>235</v>
      </c>
      <c r="AU303" s="19" t="s">
        <v>21</v>
      </c>
    </row>
    <row r="304" s="13" customFormat="1">
      <c r="A304" s="13"/>
      <c r="B304" s="233"/>
      <c r="C304" s="234"/>
      <c r="D304" s="228" t="s">
        <v>156</v>
      </c>
      <c r="E304" s="235" t="s">
        <v>44</v>
      </c>
      <c r="F304" s="236" t="s">
        <v>1190</v>
      </c>
      <c r="G304" s="234"/>
      <c r="H304" s="237">
        <v>6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156</v>
      </c>
      <c r="AU304" s="243" t="s">
        <v>21</v>
      </c>
      <c r="AV304" s="13" t="s">
        <v>21</v>
      </c>
      <c r="AW304" s="13" t="s">
        <v>42</v>
      </c>
      <c r="AX304" s="13" t="s">
        <v>82</v>
      </c>
      <c r="AY304" s="243" t="s">
        <v>142</v>
      </c>
    </row>
    <row r="305" s="13" customFormat="1">
      <c r="A305" s="13"/>
      <c r="B305" s="233"/>
      <c r="C305" s="234"/>
      <c r="D305" s="228" t="s">
        <v>156</v>
      </c>
      <c r="E305" s="235" t="s">
        <v>44</v>
      </c>
      <c r="F305" s="236" t="s">
        <v>1191</v>
      </c>
      <c r="G305" s="234"/>
      <c r="H305" s="237">
        <v>6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156</v>
      </c>
      <c r="AU305" s="243" t="s">
        <v>21</v>
      </c>
      <c r="AV305" s="13" t="s">
        <v>21</v>
      </c>
      <c r="AW305" s="13" t="s">
        <v>42</v>
      </c>
      <c r="AX305" s="13" t="s">
        <v>82</v>
      </c>
      <c r="AY305" s="243" t="s">
        <v>142</v>
      </c>
    </row>
    <row r="306" s="13" customFormat="1">
      <c r="A306" s="13"/>
      <c r="B306" s="233"/>
      <c r="C306" s="234"/>
      <c r="D306" s="228" t="s">
        <v>156</v>
      </c>
      <c r="E306" s="235" t="s">
        <v>44</v>
      </c>
      <c r="F306" s="236" t="s">
        <v>1192</v>
      </c>
      <c r="G306" s="234"/>
      <c r="H306" s="237">
        <v>2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156</v>
      </c>
      <c r="AU306" s="243" t="s">
        <v>21</v>
      </c>
      <c r="AV306" s="13" t="s">
        <v>21</v>
      </c>
      <c r="AW306" s="13" t="s">
        <v>42</v>
      </c>
      <c r="AX306" s="13" t="s">
        <v>82</v>
      </c>
      <c r="AY306" s="243" t="s">
        <v>142</v>
      </c>
    </row>
    <row r="307" s="13" customFormat="1">
      <c r="A307" s="13"/>
      <c r="B307" s="233"/>
      <c r="C307" s="234"/>
      <c r="D307" s="228" t="s">
        <v>156</v>
      </c>
      <c r="E307" s="235" t="s">
        <v>44</v>
      </c>
      <c r="F307" s="236" t="s">
        <v>1193</v>
      </c>
      <c r="G307" s="234"/>
      <c r="H307" s="237">
        <v>2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21</v>
      </c>
      <c r="AV307" s="13" t="s">
        <v>21</v>
      </c>
      <c r="AW307" s="13" t="s">
        <v>42</v>
      </c>
      <c r="AX307" s="13" t="s">
        <v>82</v>
      </c>
      <c r="AY307" s="243" t="s">
        <v>142</v>
      </c>
    </row>
    <row r="308" s="13" customFormat="1">
      <c r="A308" s="13"/>
      <c r="B308" s="233"/>
      <c r="C308" s="234"/>
      <c r="D308" s="228" t="s">
        <v>156</v>
      </c>
      <c r="E308" s="235" t="s">
        <v>44</v>
      </c>
      <c r="F308" s="236" t="s">
        <v>1194</v>
      </c>
      <c r="G308" s="234"/>
      <c r="H308" s="237">
        <v>2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156</v>
      </c>
      <c r="AU308" s="243" t="s">
        <v>21</v>
      </c>
      <c r="AV308" s="13" t="s">
        <v>21</v>
      </c>
      <c r="AW308" s="13" t="s">
        <v>42</v>
      </c>
      <c r="AX308" s="13" t="s">
        <v>82</v>
      </c>
      <c r="AY308" s="243" t="s">
        <v>142</v>
      </c>
    </row>
    <row r="309" s="13" customFormat="1">
      <c r="A309" s="13"/>
      <c r="B309" s="233"/>
      <c r="C309" s="234"/>
      <c r="D309" s="228" t="s">
        <v>156</v>
      </c>
      <c r="E309" s="235" t="s">
        <v>44</v>
      </c>
      <c r="F309" s="236" t="s">
        <v>1195</v>
      </c>
      <c r="G309" s="234"/>
      <c r="H309" s="237">
        <v>3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156</v>
      </c>
      <c r="AU309" s="243" t="s">
        <v>21</v>
      </c>
      <c r="AV309" s="13" t="s">
        <v>21</v>
      </c>
      <c r="AW309" s="13" t="s">
        <v>42</v>
      </c>
      <c r="AX309" s="13" t="s">
        <v>82</v>
      </c>
      <c r="AY309" s="243" t="s">
        <v>142</v>
      </c>
    </row>
    <row r="310" s="14" customFormat="1">
      <c r="A310" s="14"/>
      <c r="B310" s="252"/>
      <c r="C310" s="253"/>
      <c r="D310" s="228" t="s">
        <v>156</v>
      </c>
      <c r="E310" s="254" t="s">
        <v>44</v>
      </c>
      <c r="F310" s="255" t="s">
        <v>248</v>
      </c>
      <c r="G310" s="253"/>
      <c r="H310" s="256">
        <v>21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2" t="s">
        <v>156</v>
      </c>
      <c r="AU310" s="262" t="s">
        <v>21</v>
      </c>
      <c r="AV310" s="14" t="s">
        <v>161</v>
      </c>
      <c r="AW310" s="14" t="s">
        <v>42</v>
      </c>
      <c r="AX310" s="14" t="s">
        <v>89</v>
      </c>
      <c r="AY310" s="262" t="s">
        <v>142</v>
      </c>
    </row>
    <row r="311" s="2" customFormat="1" ht="16.5" customHeight="1">
      <c r="A311" s="41"/>
      <c r="B311" s="42"/>
      <c r="C311" s="274" t="s">
        <v>569</v>
      </c>
      <c r="D311" s="274" t="s">
        <v>349</v>
      </c>
      <c r="E311" s="275" t="s">
        <v>1196</v>
      </c>
      <c r="F311" s="276" t="s">
        <v>1197</v>
      </c>
      <c r="G311" s="277" t="s">
        <v>467</v>
      </c>
      <c r="H311" s="278">
        <v>6.0899999999999999</v>
      </c>
      <c r="I311" s="279"/>
      <c r="J311" s="280">
        <f>ROUND(I311*H311,2)</f>
        <v>0</v>
      </c>
      <c r="K311" s="276" t="s">
        <v>233</v>
      </c>
      <c r="L311" s="281"/>
      <c r="M311" s="282" t="s">
        <v>44</v>
      </c>
      <c r="N311" s="283" t="s">
        <v>53</v>
      </c>
      <c r="O311" s="87"/>
      <c r="P311" s="224">
        <f>O311*H311</f>
        <v>0</v>
      </c>
      <c r="Q311" s="224">
        <v>0.0017700000000000001</v>
      </c>
      <c r="R311" s="224">
        <f>Q311*H311</f>
        <v>0.0107793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178</v>
      </c>
      <c r="AT311" s="226" t="s">
        <v>349</v>
      </c>
      <c r="AU311" s="226" t="s">
        <v>21</v>
      </c>
      <c r="AY311" s="19" t="s">
        <v>142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89</v>
      </c>
      <c r="BK311" s="227">
        <f>ROUND(I311*H311,2)</f>
        <v>0</v>
      </c>
      <c r="BL311" s="19" t="s">
        <v>161</v>
      </c>
      <c r="BM311" s="226" t="s">
        <v>1198</v>
      </c>
    </row>
    <row r="312" s="13" customFormat="1">
      <c r="A312" s="13"/>
      <c r="B312" s="233"/>
      <c r="C312" s="234"/>
      <c r="D312" s="228" t="s">
        <v>156</v>
      </c>
      <c r="E312" s="235" t="s">
        <v>44</v>
      </c>
      <c r="F312" s="236" t="s">
        <v>1199</v>
      </c>
      <c r="G312" s="234"/>
      <c r="H312" s="237">
        <v>6.0899999999999999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156</v>
      </c>
      <c r="AU312" s="243" t="s">
        <v>21</v>
      </c>
      <c r="AV312" s="13" t="s">
        <v>21</v>
      </c>
      <c r="AW312" s="13" t="s">
        <v>42</v>
      </c>
      <c r="AX312" s="13" t="s">
        <v>89</v>
      </c>
      <c r="AY312" s="243" t="s">
        <v>142</v>
      </c>
    </row>
    <row r="313" s="2" customFormat="1" ht="16.5" customHeight="1">
      <c r="A313" s="41"/>
      <c r="B313" s="42"/>
      <c r="C313" s="274" t="s">
        <v>576</v>
      </c>
      <c r="D313" s="274" t="s">
        <v>349</v>
      </c>
      <c r="E313" s="275" t="s">
        <v>1200</v>
      </c>
      <c r="F313" s="276" t="s">
        <v>1201</v>
      </c>
      <c r="G313" s="277" t="s">
        <v>467</v>
      </c>
      <c r="H313" s="278">
        <v>6.0899999999999999</v>
      </c>
      <c r="I313" s="279"/>
      <c r="J313" s="280">
        <f>ROUND(I313*H313,2)</f>
        <v>0</v>
      </c>
      <c r="K313" s="276" t="s">
        <v>233</v>
      </c>
      <c r="L313" s="281"/>
      <c r="M313" s="282" t="s">
        <v>44</v>
      </c>
      <c r="N313" s="283" t="s">
        <v>53</v>
      </c>
      <c r="O313" s="87"/>
      <c r="P313" s="224">
        <f>O313*H313</f>
        <v>0</v>
      </c>
      <c r="Q313" s="224">
        <v>0.00172</v>
      </c>
      <c r="R313" s="224">
        <f>Q313*H313</f>
        <v>0.010474799999999999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178</v>
      </c>
      <c r="AT313" s="226" t="s">
        <v>349</v>
      </c>
      <c r="AU313" s="226" t="s">
        <v>21</v>
      </c>
      <c r="AY313" s="19" t="s">
        <v>142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89</v>
      </c>
      <c r="BK313" s="227">
        <f>ROUND(I313*H313,2)</f>
        <v>0</v>
      </c>
      <c r="BL313" s="19" t="s">
        <v>161</v>
      </c>
      <c r="BM313" s="226" t="s">
        <v>1202</v>
      </c>
    </row>
    <row r="314" s="13" customFormat="1">
      <c r="A314" s="13"/>
      <c r="B314" s="233"/>
      <c r="C314" s="234"/>
      <c r="D314" s="228" t="s">
        <v>156</v>
      </c>
      <c r="E314" s="235" t="s">
        <v>44</v>
      </c>
      <c r="F314" s="236" t="s">
        <v>1199</v>
      </c>
      <c r="G314" s="234"/>
      <c r="H314" s="237">
        <v>6.0899999999999999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156</v>
      </c>
      <c r="AU314" s="243" t="s">
        <v>21</v>
      </c>
      <c r="AV314" s="13" t="s">
        <v>21</v>
      </c>
      <c r="AW314" s="13" t="s">
        <v>42</v>
      </c>
      <c r="AX314" s="13" t="s">
        <v>89</v>
      </c>
      <c r="AY314" s="243" t="s">
        <v>142</v>
      </c>
    </row>
    <row r="315" s="2" customFormat="1" ht="16.5" customHeight="1">
      <c r="A315" s="41"/>
      <c r="B315" s="42"/>
      <c r="C315" s="274" t="s">
        <v>582</v>
      </c>
      <c r="D315" s="274" t="s">
        <v>349</v>
      </c>
      <c r="E315" s="275" t="s">
        <v>1203</v>
      </c>
      <c r="F315" s="276" t="s">
        <v>1204</v>
      </c>
      <c r="G315" s="277" t="s">
        <v>467</v>
      </c>
      <c r="H315" s="278">
        <v>2.0299999999999998</v>
      </c>
      <c r="I315" s="279"/>
      <c r="J315" s="280">
        <f>ROUND(I315*H315,2)</f>
        <v>0</v>
      </c>
      <c r="K315" s="276" t="s">
        <v>44</v>
      </c>
      <c r="L315" s="281"/>
      <c r="M315" s="282" t="s">
        <v>44</v>
      </c>
      <c r="N315" s="283" t="s">
        <v>53</v>
      </c>
      <c r="O315" s="87"/>
      <c r="P315" s="224">
        <f>O315*H315</f>
        <v>0</v>
      </c>
      <c r="Q315" s="224">
        <v>0.0022599999999999999</v>
      </c>
      <c r="R315" s="224">
        <f>Q315*H315</f>
        <v>0.0045877999999999995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178</v>
      </c>
      <c r="AT315" s="226" t="s">
        <v>349</v>
      </c>
      <c r="AU315" s="226" t="s">
        <v>21</v>
      </c>
      <c r="AY315" s="19" t="s">
        <v>142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89</v>
      </c>
      <c r="BK315" s="227">
        <f>ROUND(I315*H315,2)</f>
        <v>0</v>
      </c>
      <c r="BL315" s="19" t="s">
        <v>161</v>
      </c>
      <c r="BM315" s="226" t="s">
        <v>1205</v>
      </c>
    </row>
    <row r="316" s="13" customFormat="1">
      <c r="A316" s="13"/>
      <c r="B316" s="233"/>
      <c r="C316" s="234"/>
      <c r="D316" s="228" t="s">
        <v>156</v>
      </c>
      <c r="E316" s="235" t="s">
        <v>44</v>
      </c>
      <c r="F316" s="236" t="s">
        <v>1179</v>
      </c>
      <c r="G316" s="234"/>
      <c r="H316" s="237">
        <v>2.0299999999999998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156</v>
      </c>
      <c r="AU316" s="243" t="s">
        <v>21</v>
      </c>
      <c r="AV316" s="13" t="s">
        <v>21</v>
      </c>
      <c r="AW316" s="13" t="s">
        <v>42</v>
      </c>
      <c r="AX316" s="13" t="s">
        <v>89</v>
      </c>
      <c r="AY316" s="243" t="s">
        <v>142</v>
      </c>
    </row>
    <row r="317" s="2" customFormat="1" ht="16.5" customHeight="1">
      <c r="A317" s="41"/>
      <c r="B317" s="42"/>
      <c r="C317" s="274" t="s">
        <v>589</v>
      </c>
      <c r="D317" s="274" t="s">
        <v>349</v>
      </c>
      <c r="E317" s="275" t="s">
        <v>1206</v>
      </c>
      <c r="F317" s="276" t="s">
        <v>1207</v>
      </c>
      <c r="G317" s="277" t="s">
        <v>467</v>
      </c>
      <c r="H317" s="278">
        <v>2.0299999999999998</v>
      </c>
      <c r="I317" s="279"/>
      <c r="J317" s="280">
        <f>ROUND(I317*H317,2)</f>
        <v>0</v>
      </c>
      <c r="K317" s="276" t="s">
        <v>44</v>
      </c>
      <c r="L317" s="281"/>
      <c r="M317" s="282" t="s">
        <v>44</v>
      </c>
      <c r="N317" s="283" t="s">
        <v>53</v>
      </c>
      <c r="O317" s="87"/>
      <c r="P317" s="224">
        <f>O317*H317</f>
        <v>0</v>
      </c>
      <c r="Q317" s="224">
        <v>0.0017700000000000001</v>
      </c>
      <c r="R317" s="224">
        <f>Q317*H317</f>
        <v>0.0035930999999999997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178</v>
      </c>
      <c r="AT317" s="226" t="s">
        <v>349</v>
      </c>
      <c r="AU317" s="226" t="s">
        <v>21</v>
      </c>
      <c r="AY317" s="19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89</v>
      </c>
      <c r="BK317" s="227">
        <f>ROUND(I317*H317,2)</f>
        <v>0</v>
      </c>
      <c r="BL317" s="19" t="s">
        <v>161</v>
      </c>
      <c r="BM317" s="226" t="s">
        <v>1208</v>
      </c>
    </row>
    <row r="318" s="13" customFormat="1">
      <c r="A318" s="13"/>
      <c r="B318" s="233"/>
      <c r="C318" s="234"/>
      <c r="D318" s="228" t="s">
        <v>156</v>
      </c>
      <c r="E318" s="235" t="s">
        <v>44</v>
      </c>
      <c r="F318" s="236" t="s">
        <v>1179</v>
      </c>
      <c r="G318" s="234"/>
      <c r="H318" s="237">
        <v>2.0299999999999998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156</v>
      </c>
      <c r="AU318" s="243" t="s">
        <v>21</v>
      </c>
      <c r="AV318" s="13" t="s">
        <v>21</v>
      </c>
      <c r="AW318" s="13" t="s">
        <v>42</v>
      </c>
      <c r="AX318" s="13" t="s">
        <v>89</v>
      </c>
      <c r="AY318" s="243" t="s">
        <v>142</v>
      </c>
    </row>
    <row r="319" s="2" customFormat="1" ht="16.5" customHeight="1">
      <c r="A319" s="41"/>
      <c r="B319" s="42"/>
      <c r="C319" s="274" t="s">
        <v>596</v>
      </c>
      <c r="D319" s="274" t="s">
        <v>349</v>
      </c>
      <c r="E319" s="275" t="s">
        <v>1209</v>
      </c>
      <c r="F319" s="276" t="s">
        <v>1210</v>
      </c>
      <c r="G319" s="277" t="s">
        <v>467</v>
      </c>
      <c r="H319" s="278">
        <v>3.0449999999999999</v>
      </c>
      <c r="I319" s="279"/>
      <c r="J319" s="280">
        <f>ROUND(I319*H319,2)</f>
        <v>0</v>
      </c>
      <c r="K319" s="276" t="s">
        <v>44</v>
      </c>
      <c r="L319" s="281"/>
      <c r="M319" s="282" t="s">
        <v>44</v>
      </c>
      <c r="N319" s="283" t="s">
        <v>53</v>
      </c>
      <c r="O319" s="87"/>
      <c r="P319" s="224">
        <f>O319*H319</f>
        <v>0</v>
      </c>
      <c r="Q319" s="224">
        <v>0.0038700000000000002</v>
      </c>
      <c r="R319" s="224">
        <f>Q319*H319</f>
        <v>0.01178415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178</v>
      </c>
      <c r="AT319" s="226" t="s">
        <v>349</v>
      </c>
      <c r="AU319" s="226" t="s">
        <v>21</v>
      </c>
      <c r="AY319" s="19" t="s">
        <v>142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9" t="s">
        <v>89</v>
      </c>
      <c r="BK319" s="227">
        <f>ROUND(I319*H319,2)</f>
        <v>0</v>
      </c>
      <c r="BL319" s="19" t="s">
        <v>161</v>
      </c>
      <c r="BM319" s="226" t="s">
        <v>1211</v>
      </c>
    </row>
    <row r="320" s="13" customFormat="1">
      <c r="A320" s="13"/>
      <c r="B320" s="233"/>
      <c r="C320" s="234"/>
      <c r="D320" s="228" t="s">
        <v>156</v>
      </c>
      <c r="E320" s="235" t="s">
        <v>44</v>
      </c>
      <c r="F320" s="236" t="s">
        <v>1212</v>
      </c>
      <c r="G320" s="234"/>
      <c r="H320" s="237">
        <v>3.0449999999999999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156</v>
      </c>
      <c r="AU320" s="243" t="s">
        <v>21</v>
      </c>
      <c r="AV320" s="13" t="s">
        <v>21</v>
      </c>
      <c r="AW320" s="13" t="s">
        <v>42</v>
      </c>
      <c r="AX320" s="13" t="s">
        <v>89</v>
      </c>
      <c r="AY320" s="243" t="s">
        <v>142</v>
      </c>
    </row>
    <row r="321" s="2" customFormat="1" ht="16.5" customHeight="1">
      <c r="A321" s="41"/>
      <c r="B321" s="42"/>
      <c r="C321" s="274" t="s">
        <v>602</v>
      </c>
      <c r="D321" s="274" t="s">
        <v>349</v>
      </c>
      <c r="E321" s="275" t="s">
        <v>1213</v>
      </c>
      <c r="F321" s="276" t="s">
        <v>1214</v>
      </c>
      <c r="G321" s="277" t="s">
        <v>467</v>
      </c>
      <c r="H321" s="278">
        <v>2.0299999999999998</v>
      </c>
      <c r="I321" s="279"/>
      <c r="J321" s="280">
        <f>ROUND(I321*H321,2)</f>
        <v>0</v>
      </c>
      <c r="K321" s="276" t="s">
        <v>44</v>
      </c>
      <c r="L321" s="281"/>
      <c r="M321" s="282" t="s">
        <v>44</v>
      </c>
      <c r="N321" s="283" t="s">
        <v>53</v>
      </c>
      <c r="O321" s="87"/>
      <c r="P321" s="224">
        <f>O321*H321</f>
        <v>0</v>
      </c>
      <c r="Q321" s="224">
        <v>0.0038700000000000002</v>
      </c>
      <c r="R321" s="224">
        <f>Q321*H321</f>
        <v>0.0078560999999999995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178</v>
      </c>
      <c r="AT321" s="226" t="s">
        <v>349</v>
      </c>
      <c r="AU321" s="226" t="s">
        <v>21</v>
      </c>
      <c r="AY321" s="19" t="s">
        <v>142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89</v>
      </c>
      <c r="BK321" s="227">
        <f>ROUND(I321*H321,2)</f>
        <v>0</v>
      </c>
      <c r="BL321" s="19" t="s">
        <v>161</v>
      </c>
      <c r="BM321" s="226" t="s">
        <v>1215</v>
      </c>
    </row>
    <row r="322" s="13" customFormat="1">
      <c r="A322" s="13"/>
      <c r="B322" s="233"/>
      <c r="C322" s="234"/>
      <c r="D322" s="228" t="s">
        <v>156</v>
      </c>
      <c r="E322" s="235" t="s">
        <v>44</v>
      </c>
      <c r="F322" s="236" t="s">
        <v>1179</v>
      </c>
      <c r="G322" s="234"/>
      <c r="H322" s="237">
        <v>2.0299999999999998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156</v>
      </c>
      <c r="AU322" s="243" t="s">
        <v>21</v>
      </c>
      <c r="AV322" s="13" t="s">
        <v>21</v>
      </c>
      <c r="AW322" s="13" t="s">
        <v>42</v>
      </c>
      <c r="AX322" s="13" t="s">
        <v>89</v>
      </c>
      <c r="AY322" s="243" t="s">
        <v>142</v>
      </c>
    </row>
    <row r="323" s="2" customFormat="1" ht="24.15" customHeight="1">
      <c r="A323" s="41"/>
      <c r="B323" s="42"/>
      <c r="C323" s="274" t="s">
        <v>607</v>
      </c>
      <c r="D323" s="274" t="s">
        <v>349</v>
      </c>
      <c r="E323" s="275" t="s">
        <v>1216</v>
      </c>
      <c r="F323" s="276" t="s">
        <v>1217</v>
      </c>
      <c r="G323" s="277" t="s">
        <v>467</v>
      </c>
      <c r="H323" s="278">
        <v>6.0899999999999999</v>
      </c>
      <c r="I323" s="279"/>
      <c r="J323" s="280">
        <f>ROUND(I323*H323,2)</f>
        <v>0</v>
      </c>
      <c r="K323" s="276" t="s">
        <v>44</v>
      </c>
      <c r="L323" s="281"/>
      <c r="M323" s="282" t="s">
        <v>44</v>
      </c>
      <c r="N323" s="283" t="s">
        <v>53</v>
      </c>
      <c r="O323" s="87"/>
      <c r="P323" s="224">
        <f>O323*H323</f>
        <v>0</v>
      </c>
      <c r="Q323" s="224">
        <v>0.021000000000000001</v>
      </c>
      <c r="R323" s="224">
        <f>Q323*H323</f>
        <v>0.12789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178</v>
      </c>
      <c r="AT323" s="226" t="s">
        <v>349</v>
      </c>
      <c r="AU323" s="226" t="s">
        <v>21</v>
      </c>
      <c r="AY323" s="19" t="s">
        <v>142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89</v>
      </c>
      <c r="BK323" s="227">
        <f>ROUND(I323*H323,2)</f>
        <v>0</v>
      </c>
      <c r="BL323" s="19" t="s">
        <v>161</v>
      </c>
      <c r="BM323" s="226" t="s">
        <v>1218</v>
      </c>
    </row>
    <row r="324" s="13" customFormat="1">
      <c r="A324" s="13"/>
      <c r="B324" s="233"/>
      <c r="C324" s="234"/>
      <c r="D324" s="228" t="s">
        <v>156</v>
      </c>
      <c r="E324" s="235" t="s">
        <v>44</v>
      </c>
      <c r="F324" s="236" t="s">
        <v>1199</v>
      </c>
      <c r="G324" s="234"/>
      <c r="H324" s="237">
        <v>6.0899999999999999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156</v>
      </c>
      <c r="AU324" s="243" t="s">
        <v>21</v>
      </c>
      <c r="AV324" s="13" t="s">
        <v>21</v>
      </c>
      <c r="AW324" s="13" t="s">
        <v>42</v>
      </c>
      <c r="AX324" s="13" t="s">
        <v>89</v>
      </c>
      <c r="AY324" s="243" t="s">
        <v>142</v>
      </c>
    </row>
    <row r="325" s="2" customFormat="1" ht="24.15" customHeight="1">
      <c r="A325" s="41"/>
      <c r="B325" s="42"/>
      <c r="C325" s="215" t="s">
        <v>612</v>
      </c>
      <c r="D325" s="215" t="s">
        <v>145</v>
      </c>
      <c r="E325" s="216" t="s">
        <v>1219</v>
      </c>
      <c r="F325" s="217" t="s">
        <v>1220</v>
      </c>
      <c r="G325" s="218" t="s">
        <v>467</v>
      </c>
      <c r="H325" s="219">
        <v>22</v>
      </c>
      <c r="I325" s="220"/>
      <c r="J325" s="221">
        <f>ROUND(I325*H325,2)</f>
        <v>0</v>
      </c>
      <c r="K325" s="217" t="s">
        <v>233</v>
      </c>
      <c r="L325" s="47"/>
      <c r="M325" s="222" t="s">
        <v>44</v>
      </c>
      <c r="N325" s="223" t="s">
        <v>53</v>
      </c>
      <c r="O325" s="87"/>
      <c r="P325" s="224">
        <f>O325*H325</f>
        <v>0</v>
      </c>
      <c r="Q325" s="224">
        <v>0.00072000000000000005</v>
      </c>
      <c r="R325" s="224">
        <f>Q325*H325</f>
        <v>0.01584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161</v>
      </c>
      <c r="AT325" s="226" t="s">
        <v>145</v>
      </c>
      <c r="AU325" s="226" t="s">
        <v>21</v>
      </c>
      <c r="AY325" s="19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89</v>
      </c>
      <c r="BK325" s="227">
        <f>ROUND(I325*H325,2)</f>
        <v>0</v>
      </c>
      <c r="BL325" s="19" t="s">
        <v>161</v>
      </c>
      <c r="BM325" s="226" t="s">
        <v>1221</v>
      </c>
    </row>
    <row r="326" s="2" customFormat="1">
      <c r="A326" s="41"/>
      <c r="B326" s="42"/>
      <c r="C326" s="43"/>
      <c r="D326" s="250" t="s">
        <v>235</v>
      </c>
      <c r="E326" s="43"/>
      <c r="F326" s="251" t="s">
        <v>1222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235</v>
      </c>
      <c r="AU326" s="19" t="s">
        <v>21</v>
      </c>
    </row>
    <row r="327" s="13" customFormat="1">
      <c r="A327" s="13"/>
      <c r="B327" s="233"/>
      <c r="C327" s="234"/>
      <c r="D327" s="228" t="s">
        <v>156</v>
      </c>
      <c r="E327" s="235" t="s">
        <v>44</v>
      </c>
      <c r="F327" s="236" t="s">
        <v>354</v>
      </c>
      <c r="G327" s="234"/>
      <c r="H327" s="237">
        <v>22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156</v>
      </c>
      <c r="AU327" s="243" t="s">
        <v>21</v>
      </c>
      <c r="AV327" s="13" t="s">
        <v>21</v>
      </c>
      <c r="AW327" s="13" t="s">
        <v>42</v>
      </c>
      <c r="AX327" s="13" t="s">
        <v>89</v>
      </c>
      <c r="AY327" s="243" t="s">
        <v>142</v>
      </c>
    </row>
    <row r="328" s="2" customFormat="1" ht="16.5" customHeight="1">
      <c r="A328" s="41"/>
      <c r="B328" s="42"/>
      <c r="C328" s="274" t="s">
        <v>616</v>
      </c>
      <c r="D328" s="274" t="s">
        <v>349</v>
      </c>
      <c r="E328" s="275" t="s">
        <v>1223</v>
      </c>
      <c r="F328" s="276" t="s">
        <v>1224</v>
      </c>
      <c r="G328" s="277" t="s">
        <v>467</v>
      </c>
      <c r="H328" s="278">
        <v>22.219999999999999</v>
      </c>
      <c r="I328" s="279"/>
      <c r="J328" s="280">
        <f>ROUND(I328*H328,2)</f>
        <v>0</v>
      </c>
      <c r="K328" s="276" t="s">
        <v>233</v>
      </c>
      <c r="L328" s="281"/>
      <c r="M328" s="282" t="s">
        <v>44</v>
      </c>
      <c r="N328" s="283" t="s">
        <v>53</v>
      </c>
      <c r="O328" s="87"/>
      <c r="P328" s="224">
        <f>O328*H328</f>
        <v>0</v>
      </c>
      <c r="Q328" s="224">
        <v>0.0038</v>
      </c>
      <c r="R328" s="224">
        <f>Q328*H328</f>
        <v>0.084435999999999997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178</v>
      </c>
      <c r="AT328" s="226" t="s">
        <v>349</v>
      </c>
      <c r="AU328" s="226" t="s">
        <v>21</v>
      </c>
      <c r="AY328" s="19" t="s">
        <v>142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9" t="s">
        <v>89</v>
      </c>
      <c r="BK328" s="227">
        <f>ROUND(I328*H328,2)</f>
        <v>0</v>
      </c>
      <c r="BL328" s="19" t="s">
        <v>161</v>
      </c>
      <c r="BM328" s="226" t="s">
        <v>1225</v>
      </c>
    </row>
    <row r="329" s="13" customFormat="1">
      <c r="A329" s="13"/>
      <c r="B329" s="233"/>
      <c r="C329" s="234"/>
      <c r="D329" s="228" t="s">
        <v>156</v>
      </c>
      <c r="E329" s="235" t="s">
        <v>44</v>
      </c>
      <c r="F329" s="236" t="s">
        <v>361</v>
      </c>
      <c r="G329" s="234"/>
      <c r="H329" s="237">
        <v>22.219999999999999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156</v>
      </c>
      <c r="AU329" s="243" t="s">
        <v>21</v>
      </c>
      <c r="AV329" s="13" t="s">
        <v>21</v>
      </c>
      <c r="AW329" s="13" t="s">
        <v>42</v>
      </c>
      <c r="AX329" s="13" t="s">
        <v>89</v>
      </c>
      <c r="AY329" s="243" t="s">
        <v>142</v>
      </c>
    </row>
    <row r="330" s="2" customFormat="1" ht="16.5" customHeight="1">
      <c r="A330" s="41"/>
      <c r="B330" s="42"/>
      <c r="C330" s="274" t="s">
        <v>621</v>
      </c>
      <c r="D330" s="274" t="s">
        <v>349</v>
      </c>
      <c r="E330" s="275" t="s">
        <v>1226</v>
      </c>
      <c r="F330" s="276" t="s">
        <v>1227</v>
      </c>
      <c r="G330" s="277" t="s">
        <v>467</v>
      </c>
      <c r="H330" s="278">
        <v>22.219999999999999</v>
      </c>
      <c r="I330" s="279"/>
      <c r="J330" s="280">
        <f>ROUND(I330*H330,2)</f>
        <v>0</v>
      </c>
      <c r="K330" s="276" t="s">
        <v>233</v>
      </c>
      <c r="L330" s="281"/>
      <c r="M330" s="282" t="s">
        <v>44</v>
      </c>
      <c r="N330" s="283" t="s">
        <v>53</v>
      </c>
      <c r="O330" s="87"/>
      <c r="P330" s="224">
        <f>O330*H330</f>
        <v>0</v>
      </c>
      <c r="Q330" s="224">
        <v>0.0033</v>
      </c>
      <c r="R330" s="224">
        <f>Q330*H330</f>
        <v>0.073326000000000002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178</v>
      </c>
      <c r="AT330" s="226" t="s">
        <v>349</v>
      </c>
      <c r="AU330" s="226" t="s">
        <v>21</v>
      </c>
      <c r="AY330" s="19" t="s">
        <v>142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89</v>
      </c>
      <c r="BK330" s="227">
        <f>ROUND(I330*H330,2)</f>
        <v>0</v>
      </c>
      <c r="BL330" s="19" t="s">
        <v>161</v>
      </c>
      <c r="BM330" s="226" t="s">
        <v>1228</v>
      </c>
    </row>
    <row r="331" s="13" customFormat="1">
      <c r="A331" s="13"/>
      <c r="B331" s="233"/>
      <c r="C331" s="234"/>
      <c r="D331" s="228" t="s">
        <v>156</v>
      </c>
      <c r="E331" s="235" t="s">
        <v>44</v>
      </c>
      <c r="F331" s="236" t="s">
        <v>361</v>
      </c>
      <c r="G331" s="234"/>
      <c r="H331" s="237">
        <v>22.219999999999999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156</v>
      </c>
      <c r="AU331" s="243" t="s">
        <v>21</v>
      </c>
      <c r="AV331" s="13" t="s">
        <v>21</v>
      </c>
      <c r="AW331" s="13" t="s">
        <v>42</v>
      </c>
      <c r="AX331" s="13" t="s">
        <v>89</v>
      </c>
      <c r="AY331" s="243" t="s">
        <v>142</v>
      </c>
    </row>
    <row r="332" s="2" customFormat="1" ht="24.15" customHeight="1">
      <c r="A332" s="41"/>
      <c r="B332" s="42"/>
      <c r="C332" s="215" t="s">
        <v>625</v>
      </c>
      <c r="D332" s="215" t="s">
        <v>145</v>
      </c>
      <c r="E332" s="216" t="s">
        <v>1229</v>
      </c>
      <c r="F332" s="217" t="s">
        <v>1230</v>
      </c>
      <c r="G332" s="218" t="s">
        <v>467</v>
      </c>
      <c r="H332" s="219">
        <v>2</v>
      </c>
      <c r="I332" s="220"/>
      <c r="J332" s="221">
        <f>ROUND(I332*H332,2)</f>
        <v>0</v>
      </c>
      <c r="K332" s="217" t="s">
        <v>233</v>
      </c>
      <c r="L332" s="47"/>
      <c r="M332" s="222" t="s">
        <v>44</v>
      </c>
      <c r="N332" s="223" t="s">
        <v>53</v>
      </c>
      <c r="O332" s="87"/>
      <c r="P332" s="224">
        <f>O332*H332</f>
        <v>0</v>
      </c>
      <c r="Q332" s="224">
        <v>0.0016199999999999999</v>
      </c>
      <c r="R332" s="224">
        <f>Q332*H332</f>
        <v>0.0032399999999999998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161</v>
      </c>
      <c r="AT332" s="226" t="s">
        <v>145</v>
      </c>
      <c r="AU332" s="226" t="s">
        <v>21</v>
      </c>
      <c r="AY332" s="19" t="s">
        <v>142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89</v>
      </c>
      <c r="BK332" s="227">
        <f>ROUND(I332*H332,2)</f>
        <v>0</v>
      </c>
      <c r="BL332" s="19" t="s">
        <v>161</v>
      </c>
      <c r="BM332" s="226" t="s">
        <v>1231</v>
      </c>
    </row>
    <row r="333" s="2" customFormat="1">
      <c r="A333" s="41"/>
      <c r="B333" s="42"/>
      <c r="C333" s="43"/>
      <c r="D333" s="250" t="s">
        <v>235</v>
      </c>
      <c r="E333" s="43"/>
      <c r="F333" s="251" t="s">
        <v>1232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235</v>
      </c>
      <c r="AU333" s="19" t="s">
        <v>21</v>
      </c>
    </row>
    <row r="334" s="13" customFormat="1">
      <c r="A334" s="13"/>
      <c r="B334" s="233"/>
      <c r="C334" s="234"/>
      <c r="D334" s="228" t="s">
        <v>156</v>
      </c>
      <c r="E334" s="235" t="s">
        <v>44</v>
      </c>
      <c r="F334" s="236" t="s">
        <v>21</v>
      </c>
      <c r="G334" s="234"/>
      <c r="H334" s="237">
        <v>2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21</v>
      </c>
      <c r="AV334" s="13" t="s">
        <v>21</v>
      </c>
      <c r="AW334" s="13" t="s">
        <v>42</v>
      </c>
      <c r="AX334" s="13" t="s">
        <v>89</v>
      </c>
      <c r="AY334" s="243" t="s">
        <v>142</v>
      </c>
    </row>
    <row r="335" s="2" customFormat="1" ht="16.5" customHeight="1">
      <c r="A335" s="41"/>
      <c r="B335" s="42"/>
      <c r="C335" s="274" t="s">
        <v>632</v>
      </c>
      <c r="D335" s="274" t="s">
        <v>349</v>
      </c>
      <c r="E335" s="275" t="s">
        <v>1233</v>
      </c>
      <c r="F335" s="276" t="s">
        <v>1234</v>
      </c>
      <c r="G335" s="277" t="s">
        <v>467</v>
      </c>
      <c r="H335" s="278">
        <v>2.02</v>
      </c>
      <c r="I335" s="279"/>
      <c r="J335" s="280">
        <f>ROUND(I335*H335,2)</f>
        <v>0</v>
      </c>
      <c r="K335" s="276" t="s">
        <v>233</v>
      </c>
      <c r="L335" s="281"/>
      <c r="M335" s="282" t="s">
        <v>44</v>
      </c>
      <c r="N335" s="283" t="s">
        <v>53</v>
      </c>
      <c r="O335" s="87"/>
      <c r="P335" s="224">
        <f>O335*H335</f>
        <v>0</v>
      </c>
      <c r="Q335" s="224">
        <v>0.01847</v>
      </c>
      <c r="R335" s="224">
        <f>Q335*H335</f>
        <v>0.0373094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178</v>
      </c>
      <c r="AT335" s="226" t="s">
        <v>349</v>
      </c>
      <c r="AU335" s="226" t="s">
        <v>21</v>
      </c>
      <c r="AY335" s="19" t="s">
        <v>142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89</v>
      </c>
      <c r="BK335" s="227">
        <f>ROUND(I335*H335,2)</f>
        <v>0</v>
      </c>
      <c r="BL335" s="19" t="s">
        <v>161</v>
      </c>
      <c r="BM335" s="226" t="s">
        <v>1235</v>
      </c>
    </row>
    <row r="336" s="2" customFormat="1">
      <c r="A336" s="41"/>
      <c r="B336" s="42"/>
      <c r="C336" s="43"/>
      <c r="D336" s="228" t="s">
        <v>151</v>
      </c>
      <c r="E336" s="43"/>
      <c r="F336" s="229" t="s">
        <v>1236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151</v>
      </c>
      <c r="AU336" s="19" t="s">
        <v>21</v>
      </c>
    </row>
    <row r="337" s="13" customFormat="1">
      <c r="A337" s="13"/>
      <c r="B337" s="233"/>
      <c r="C337" s="234"/>
      <c r="D337" s="228" t="s">
        <v>156</v>
      </c>
      <c r="E337" s="235" t="s">
        <v>44</v>
      </c>
      <c r="F337" s="236" t="s">
        <v>526</v>
      </c>
      <c r="G337" s="234"/>
      <c r="H337" s="237">
        <v>2.02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21</v>
      </c>
      <c r="AV337" s="13" t="s">
        <v>21</v>
      </c>
      <c r="AW337" s="13" t="s">
        <v>42</v>
      </c>
      <c r="AX337" s="13" t="s">
        <v>89</v>
      </c>
      <c r="AY337" s="243" t="s">
        <v>142</v>
      </c>
    </row>
    <row r="338" s="2" customFormat="1" ht="16.5" customHeight="1">
      <c r="A338" s="41"/>
      <c r="B338" s="42"/>
      <c r="C338" s="274" t="s">
        <v>639</v>
      </c>
      <c r="D338" s="274" t="s">
        <v>349</v>
      </c>
      <c r="E338" s="275" t="s">
        <v>1237</v>
      </c>
      <c r="F338" s="276" t="s">
        <v>1238</v>
      </c>
      <c r="G338" s="277" t="s">
        <v>467</v>
      </c>
      <c r="H338" s="278">
        <v>2.02</v>
      </c>
      <c r="I338" s="279"/>
      <c r="J338" s="280">
        <f>ROUND(I338*H338,2)</f>
        <v>0</v>
      </c>
      <c r="K338" s="276" t="s">
        <v>233</v>
      </c>
      <c r="L338" s="281"/>
      <c r="M338" s="282" t="s">
        <v>44</v>
      </c>
      <c r="N338" s="283" t="s">
        <v>53</v>
      </c>
      <c r="O338" s="87"/>
      <c r="P338" s="224">
        <f>O338*H338</f>
        <v>0</v>
      </c>
      <c r="Q338" s="224">
        <v>0.0053</v>
      </c>
      <c r="R338" s="224">
        <f>Q338*H338</f>
        <v>0.010706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178</v>
      </c>
      <c r="AT338" s="226" t="s">
        <v>349</v>
      </c>
      <c r="AU338" s="226" t="s">
        <v>21</v>
      </c>
      <c r="AY338" s="19" t="s">
        <v>142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89</v>
      </c>
      <c r="BK338" s="227">
        <f>ROUND(I338*H338,2)</f>
        <v>0</v>
      </c>
      <c r="BL338" s="19" t="s">
        <v>161</v>
      </c>
      <c r="BM338" s="226" t="s">
        <v>1239</v>
      </c>
    </row>
    <row r="339" s="13" customFormat="1">
      <c r="A339" s="13"/>
      <c r="B339" s="233"/>
      <c r="C339" s="234"/>
      <c r="D339" s="228" t="s">
        <v>156</v>
      </c>
      <c r="E339" s="235" t="s">
        <v>44</v>
      </c>
      <c r="F339" s="236" t="s">
        <v>526</v>
      </c>
      <c r="G339" s="234"/>
      <c r="H339" s="237">
        <v>2.02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156</v>
      </c>
      <c r="AU339" s="243" t="s">
        <v>21</v>
      </c>
      <c r="AV339" s="13" t="s">
        <v>21</v>
      </c>
      <c r="AW339" s="13" t="s">
        <v>42</v>
      </c>
      <c r="AX339" s="13" t="s">
        <v>89</v>
      </c>
      <c r="AY339" s="243" t="s">
        <v>142</v>
      </c>
    </row>
    <row r="340" s="2" customFormat="1" ht="16.5" customHeight="1">
      <c r="A340" s="41"/>
      <c r="B340" s="42"/>
      <c r="C340" s="215" t="s">
        <v>646</v>
      </c>
      <c r="D340" s="215" t="s">
        <v>145</v>
      </c>
      <c r="E340" s="216" t="s">
        <v>1240</v>
      </c>
      <c r="F340" s="217" t="s">
        <v>1241</v>
      </c>
      <c r="G340" s="218" t="s">
        <v>467</v>
      </c>
      <c r="H340" s="219">
        <v>2</v>
      </c>
      <c r="I340" s="220"/>
      <c r="J340" s="221">
        <f>ROUND(I340*H340,2)</f>
        <v>0</v>
      </c>
      <c r="K340" s="217" t="s">
        <v>233</v>
      </c>
      <c r="L340" s="47"/>
      <c r="M340" s="222" t="s">
        <v>44</v>
      </c>
      <c r="N340" s="223" t="s">
        <v>53</v>
      </c>
      <c r="O340" s="87"/>
      <c r="P340" s="224">
        <f>O340*H340</f>
        <v>0</v>
      </c>
      <c r="Q340" s="224">
        <v>0.0013600000000000001</v>
      </c>
      <c r="R340" s="224">
        <f>Q340*H340</f>
        <v>0.0027200000000000002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161</v>
      </c>
      <c r="AT340" s="226" t="s">
        <v>145</v>
      </c>
      <c r="AU340" s="226" t="s">
        <v>21</v>
      </c>
      <c r="AY340" s="19" t="s">
        <v>142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9" t="s">
        <v>89</v>
      </c>
      <c r="BK340" s="227">
        <f>ROUND(I340*H340,2)</f>
        <v>0</v>
      </c>
      <c r="BL340" s="19" t="s">
        <v>161</v>
      </c>
      <c r="BM340" s="226" t="s">
        <v>1242</v>
      </c>
    </row>
    <row r="341" s="2" customFormat="1">
      <c r="A341" s="41"/>
      <c r="B341" s="42"/>
      <c r="C341" s="43"/>
      <c r="D341" s="250" t="s">
        <v>235</v>
      </c>
      <c r="E341" s="43"/>
      <c r="F341" s="251" t="s">
        <v>1243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19" t="s">
        <v>235</v>
      </c>
      <c r="AU341" s="19" t="s">
        <v>21</v>
      </c>
    </row>
    <row r="342" s="13" customFormat="1">
      <c r="A342" s="13"/>
      <c r="B342" s="233"/>
      <c r="C342" s="234"/>
      <c r="D342" s="228" t="s">
        <v>156</v>
      </c>
      <c r="E342" s="235" t="s">
        <v>44</v>
      </c>
      <c r="F342" s="236" t="s">
        <v>21</v>
      </c>
      <c r="G342" s="234"/>
      <c r="H342" s="237">
        <v>2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156</v>
      </c>
      <c r="AU342" s="243" t="s">
        <v>21</v>
      </c>
      <c r="AV342" s="13" t="s">
        <v>21</v>
      </c>
      <c r="AW342" s="13" t="s">
        <v>42</v>
      </c>
      <c r="AX342" s="13" t="s">
        <v>89</v>
      </c>
      <c r="AY342" s="243" t="s">
        <v>142</v>
      </c>
    </row>
    <row r="343" s="2" customFormat="1" ht="16.5" customHeight="1">
      <c r="A343" s="41"/>
      <c r="B343" s="42"/>
      <c r="C343" s="274" t="s">
        <v>652</v>
      </c>
      <c r="D343" s="274" t="s">
        <v>349</v>
      </c>
      <c r="E343" s="275" t="s">
        <v>1244</v>
      </c>
      <c r="F343" s="276" t="s">
        <v>1245</v>
      </c>
      <c r="G343" s="277" t="s">
        <v>467</v>
      </c>
      <c r="H343" s="278">
        <v>2.02</v>
      </c>
      <c r="I343" s="279"/>
      <c r="J343" s="280">
        <f>ROUND(I343*H343,2)</f>
        <v>0</v>
      </c>
      <c r="K343" s="276" t="s">
        <v>233</v>
      </c>
      <c r="L343" s="281"/>
      <c r="M343" s="282" t="s">
        <v>44</v>
      </c>
      <c r="N343" s="283" t="s">
        <v>53</v>
      </c>
      <c r="O343" s="87"/>
      <c r="P343" s="224">
        <f>O343*H343</f>
        <v>0</v>
      </c>
      <c r="Q343" s="224">
        <v>0.048000000000000001</v>
      </c>
      <c r="R343" s="224">
        <f>Q343*H343</f>
        <v>0.096960000000000005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178</v>
      </c>
      <c r="AT343" s="226" t="s">
        <v>349</v>
      </c>
      <c r="AU343" s="226" t="s">
        <v>21</v>
      </c>
      <c r="AY343" s="19" t="s">
        <v>142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89</v>
      </c>
      <c r="BK343" s="227">
        <f>ROUND(I343*H343,2)</f>
        <v>0</v>
      </c>
      <c r="BL343" s="19" t="s">
        <v>161</v>
      </c>
      <c r="BM343" s="226" t="s">
        <v>1246</v>
      </c>
    </row>
    <row r="344" s="13" customFormat="1">
      <c r="A344" s="13"/>
      <c r="B344" s="233"/>
      <c r="C344" s="234"/>
      <c r="D344" s="228" t="s">
        <v>156</v>
      </c>
      <c r="E344" s="235" t="s">
        <v>44</v>
      </c>
      <c r="F344" s="236" t="s">
        <v>526</v>
      </c>
      <c r="G344" s="234"/>
      <c r="H344" s="237">
        <v>2.02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156</v>
      </c>
      <c r="AU344" s="243" t="s">
        <v>21</v>
      </c>
      <c r="AV344" s="13" t="s">
        <v>21</v>
      </c>
      <c r="AW344" s="13" t="s">
        <v>42</v>
      </c>
      <c r="AX344" s="13" t="s">
        <v>89</v>
      </c>
      <c r="AY344" s="243" t="s">
        <v>142</v>
      </c>
    </row>
    <row r="345" s="2" customFormat="1" ht="16.5" customHeight="1">
      <c r="A345" s="41"/>
      <c r="B345" s="42"/>
      <c r="C345" s="274" t="s">
        <v>657</v>
      </c>
      <c r="D345" s="274" t="s">
        <v>349</v>
      </c>
      <c r="E345" s="275" t="s">
        <v>1247</v>
      </c>
      <c r="F345" s="276" t="s">
        <v>1248</v>
      </c>
      <c r="G345" s="277" t="s">
        <v>467</v>
      </c>
      <c r="H345" s="278">
        <v>2</v>
      </c>
      <c r="I345" s="279"/>
      <c r="J345" s="280">
        <f>ROUND(I345*H345,2)</f>
        <v>0</v>
      </c>
      <c r="K345" s="276" t="s">
        <v>233</v>
      </c>
      <c r="L345" s="281"/>
      <c r="M345" s="282" t="s">
        <v>44</v>
      </c>
      <c r="N345" s="283" t="s">
        <v>53</v>
      </c>
      <c r="O345" s="87"/>
      <c r="P345" s="224">
        <f>O345*H345</f>
        <v>0</v>
      </c>
      <c r="Q345" s="224">
        <v>0.0015</v>
      </c>
      <c r="R345" s="224">
        <f>Q345*H345</f>
        <v>0.0030000000000000001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178</v>
      </c>
      <c r="AT345" s="226" t="s">
        <v>349</v>
      </c>
      <c r="AU345" s="226" t="s">
        <v>21</v>
      </c>
      <c r="AY345" s="19" t="s">
        <v>142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9" t="s">
        <v>89</v>
      </c>
      <c r="BK345" s="227">
        <f>ROUND(I345*H345,2)</f>
        <v>0</v>
      </c>
      <c r="BL345" s="19" t="s">
        <v>161</v>
      </c>
      <c r="BM345" s="226" t="s">
        <v>1249</v>
      </c>
    </row>
    <row r="346" s="13" customFormat="1">
      <c r="A346" s="13"/>
      <c r="B346" s="233"/>
      <c r="C346" s="234"/>
      <c r="D346" s="228" t="s">
        <v>156</v>
      </c>
      <c r="E346" s="235" t="s">
        <v>44</v>
      </c>
      <c r="F346" s="236" t="s">
        <v>21</v>
      </c>
      <c r="G346" s="234"/>
      <c r="H346" s="237">
        <v>2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156</v>
      </c>
      <c r="AU346" s="243" t="s">
        <v>21</v>
      </c>
      <c r="AV346" s="13" t="s">
        <v>21</v>
      </c>
      <c r="AW346" s="13" t="s">
        <v>42</v>
      </c>
      <c r="AX346" s="13" t="s">
        <v>82</v>
      </c>
      <c r="AY346" s="243" t="s">
        <v>142</v>
      </c>
    </row>
    <row r="347" s="14" customFormat="1">
      <c r="A347" s="14"/>
      <c r="B347" s="252"/>
      <c r="C347" s="253"/>
      <c r="D347" s="228" t="s">
        <v>156</v>
      </c>
      <c r="E347" s="254" t="s">
        <v>44</v>
      </c>
      <c r="F347" s="255" t="s">
        <v>248</v>
      </c>
      <c r="G347" s="253"/>
      <c r="H347" s="256">
        <v>2</v>
      </c>
      <c r="I347" s="257"/>
      <c r="J347" s="253"/>
      <c r="K347" s="253"/>
      <c r="L347" s="258"/>
      <c r="M347" s="259"/>
      <c r="N347" s="260"/>
      <c r="O347" s="260"/>
      <c r="P347" s="260"/>
      <c r="Q347" s="260"/>
      <c r="R347" s="260"/>
      <c r="S347" s="260"/>
      <c r="T347" s="26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2" t="s">
        <v>156</v>
      </c>
      <c r="AU347" s="262" t="s">
        <v>21</v>
      </c>
      <c r="AV347" s="14" t="s">
        <v>161</v>
      </c>
      <c r="AW347" s="14" t="s">
        <v>42</v>
      </c>
      <c r="AX347" s="14" t="s">
        <v>89</v>
      </c>
      <c r="AY347" s="262" t="s">
        <v>142</v>
      </c>
    </row>
    <row r="348" s="2" customFormat="1" ht="24.15" customHeight="1">
      <c r="A348" s="41"/>
      <c r="B348" s="42"/>
      <c r="C348" s="215" t="s">
        <v>661</v>
      </c>
      <c r="D348" s="215" t="s">
        <v>145</v>
      </c>
      <c r="E348" s="216" t="s">
        <v>1250</v>
      </c>
      <c r="F348" s="217" t="s">
        <v>1251</v>
      </c>
      <c r="G348" s="218" t="s">
        <v>467</v>
      </c>
      <c r="H348" s="219">
        <v>2</v>
      </c>
      <c r="I348" s="220"/>
      <c r="J348" s="221">
        <f>ROUND(I348*H348,2)</f>
        <v>0</v>
      </c>
      <c r="K348" s="217" t="s">
        <v>233</v>
      </c>
      <c r="L348" s="47"/>
      <c r="M348" s="222" t="s">
        <v>44</v>
      </c>
      <c r="N348" s="223" t="s">
        <v>53</v>
      </c>
      <c r="O348" s="87"/>
      <c r="P348" s="224">
        <f>O348*H348</f>
        <v>0</v>
      </c>
      <c r="Q348" s="224">
        <v>0.00165</v>
      </c>
      <c r="R348" s="224">
        <f>Q348*H348</f>
        <v>0.0033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161</v>
      </c>
      <c r="AT348" s="226" t="s">
        <v>145</v>
      </c>
      <c r="AU348" s="226" t="s">
        <v>21</v>
      </c>
      <c r="AY348" s="19" t="s">
        <v>142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9" t="s">
        <v>89</v>
      </c>
      <c r="BK348" s="227">
        <f>ROUND(I348*H348,2)</f>
        <v>0</v>
      </c>
      <c r="BL348" s="19" t="s">
        <v>161</v>
      </c>
      <c r="BM348" s="226" t="s">
        <v>1252</v>
      </c>
    </row>
    <row r="349" s="2" customFormat="1">
      <c r="A349" s="41"/>
      <c r="B349" s="42"/>
      <c r="C349" s="43"/>
      <c r="D349" s="250" t="s">
        <v>235</v>
      </c>
      <c r="E349" s="43"/>
      <c r="F349" s="251" t="s">
        <v>1253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19" t="s">
        <v>235</v>
      </c>
      <c r="AU349" s="19" t="s">
        <v>21</v>
      </c>
    </row>
    <row r="350" s="13" customFormat="1">
      <c r="A350" s="13"/>
      <c r="B350" s="233"/>
      <c r="C350" s="234"/>
      <c r="D350" s="228" t="s">
        <v>156</v>
      </c>
      <c r="E350" s="235" t="s">
        <v>44</v>
      </c>
      <c r="F350" s="236" t="s">
        <v>1254</v>
      </c>
      <c r="G350" s="234"/>
      <c r="H350" s="237">
        <v>2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156</v>
      </c>
      <c r="AU350" s="243" t="s">
        <v>21</v>
      </c>
      <c r="AV350" s="13" t="s">
        <v>21</v>
      </c>
      <c r="AW350" s="13" t="s">
        <v>42</v>
      </c>
      <c r="AX350" s="13" t="s">
        <v>89</v>
      </c>
      <c r="AY350" s="243" t="s">
        <v>142</v>
      </c>
    </row>
    <row r="351" s="2" customFormat="1" ht="16.5" customHeight="1">
      <c r="A351" s="41"/>
      <c r="B351" s="42"/>
      <c r="C351" s="274" t="s">
        <v>666</v>
      </c>
      <c r="D351" s="274" t="s">
        <v>349</v>
      </c>
      <c r="E351" s="275" t="s">
        <v>1255</v>
      </c>
      <c r="F351" s="276" t="s">
        <v>1256</v>
      </c>
      <c r="G351" s="277" t="s">
        <v>467</v>
      </c>
      <c r="H351" s="278">
        <v>2.02</v>
      </c>
      <c r="I351" s="279"/>
      <c r="J351" s="280">
        <f>ROUND(I351*H351,2)</f>
        <v>0</v>
      </c>
      <c r="K351" s="276" t="s">
        <v>233</v>
      </c>
      <c r="L351" s="281"/>
      <c r="M351" s="282" t="s">
        <v>44</v>
      </c>
      <c r="N351" s="283" t="s">
        <v>53</v>
      </c>
      <c r="O351" s="87"/>
      <c r="P351" s="224">
        <f>O351*H351</f>
        <v>0</v>
      </c>
      <c r="Q351" s="224">
        <v>0.024500000000000001</v>
      </c>
      <c r="R351" s="224">
        <f>Q351*H351</f>
        <v>0.049489999999999999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178</v>
      </c>
      <c r="AT351" s="226" t="s">
        <v>349</v>
      </c>
      <c r="AU351" s="226" t="s">
        <v>21</v>
      </c>
      <c r="AY351" s="19" t="s">
        <v>142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9" t="s">
        <v>89</v>
      </c>
      <c r="BK351" s="227">
        <f>ROUND(I351*H351,2)</f>
        <v>0</v>
      </c>
      <c r="BL351" s="19" t="s">
        <v>161</v>
      </c>
      <c r="BM351" s="226" t="s">
        <v>1257</v>
      </c>
    </row>
    <row r="352" s="2" customFormat="1">
      <c r="A352" s="41"/>
      <c r="B352" s="42"/>
      <c r="C352" s="43"/>
      <c r="D352" s="228" t="s">
        <v>151</v>
      </c>
      <c r="E352" s="43"/>
      <c r="F352" s="229" t="s">
        <v>1236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19" t="s">
        <v>151</v>
      </c>
      <c r="AU352" s="19" t="s">
        <v>21</v>
      </c>
    </row>
    <row r="353" s="13" customFormat="1">
      <c r="A353" s="13"/>
      <c r="B353" s="233"/>
      <c r="C353" s="234"/>
      <c r="D353" s="228" t="s">
        <v>156</v>
      </c>
      <c r="E353" s="235" t="s">
        <v>44</v>
      </c>
      <c r="F353" s="236" t="s">
        <v>526</v>
      </c>
      <c r="G353" s="234"/>
      <c r="H353" s="237">
        <v>2.02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156</v>
      </c>
      <c r="AU353" s="243" t="s">
        <v>21</v>
      </c>
      <c r="AV353" s="13" t="s">
        <v>21</v>
      </c>
      <c r="AW353" s="13" t="s">
        <v>42</v>
      </c>
      <c r="AX353" s="13" t="s">
        <v>89</v>
      </c>
      <c r="AY353" s="243" t="s">
        <v>142</v>
      </c>
    </row>
    <row r="354" s="2" customFormat="1" ht="16.5" customHeight="1">
      <c r="A354" s="41"/>
      <c r="B354" s="42"/>
      <c r="C354" s="274" t="s">
        <v>670</v>
      </c>
      <c r="D354" s="274" t="s">
        <v>349</v>
      </c>
      <c r="E354" s="275" t="s">
        <v>1258</v>
      </c>
      <c r="F354" s="276" t="s">
        <v>1259</v>
      </c>
      <c r="G354" s="277" t="s">
        <v>467</v>
      </c>
      <c r="H354" s="278">
        <v>2.02</v>
      </c>
      <c r="I354" s="279"/>
      <c r="J354" s="280">
        <f>ROUND(I354*H354,2)</f>
        <v>0</v>
      </c>
      <c r="K354" s="276" t="s">
        <v>233</v>
      </c>
      <c r="L354" s="281"/>
      <c r="M354" s="282" t="s">
        <v>44</v>
      </c>
      <c r="N354" s="283" t="s">
        <v>53</v>
      </c>
      <c r="O354" s="87"/>
      <c r="P354" s="224">
        <f>O354*H354</f>
        <v>0</v>
      </c>
      <c r="Q354" s="224">
        <v>0.0073000000000000001</v>
      </c>
      <c r="R354" s="224">
        <f>Q354*H354</f>
        <v>0.014746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178</v>
      </c>
      <c r="AT354" s="226" t="s">
        <v>349</v>
      </c>
      <c r="AU354" s="226" t="s">
        <v>21</v>
      </c>
      <c r="AY354" s="19" t="s">
        <v>142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89</v>
      </c>
      <c r="BK354" s="227">
        <f>ROUND(I354*H354,2)</f>
        <v>0</v>
      </c>
      <c r="BL354" s="19" t="s">
        <v>161</v>
      </c>
      <c r="BM354" s="226" t="s">
        <v>1260</v>
      </c>
    </row>
    <row r="355" s="2" customFormat="1">
      <c r="A355" s="41"/>
      <c r="B355" s="42"/>
      <c r="C355" s="43"/>
      <c r="D355" s="228" t="s">
        <v>151</v>
      </c>
      <c r="E355" s="43"/>
      <c r="F355" s="229" t="s">
        <v>1261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19" t="s">
        <v>151</v>
      </c>
      <c r="AU355" s="19" t="s">
        <v>21</v>
      </c>
    </row>
    <row r="356" s="13" customFormat="1">
      <c r="A356" s="13"/>
      <c r="B356" s="233"/>
      <c r="C356" s="234"/>
      <c r="D356" s="228" t="s">
        <v>156</v>
      </c>
      <c r="E356" s="235" t="s">
        <v>44</v>
      </c>
      <c r="F356" s="236" t="s">
        <v>526</v>
      </c>
      <c r="G356" s="234"/>
      <c r="H356" s="237">
        <v>2.02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156</v>
      </c>
      <c r="AU356" s="243" t="s">
        <v>21</v>
      </c>
      <c r="AV356" s="13" t="s">
        <v>21</v>
      </c>
      <c r="AW356" s="13" t="s">
        <v>42</v>
      </c>
      <c r="AX356" s="13" t="s">
        <v>89</v>
      </c>
      <c r="AY356" s="243" t="s">
        <v>142</v>
      </c>
    </row>
    <row r="357" s="2" customFormat="1" ht="24.15" customHeight="1">
      <c r="A357" s="41"/>
      <c r="B357" s="42"/>
      <c r="C357" s="215" t="s">
        <v>674</v>
      </c>
      <c r="D357" s="215" t="s">
        <v>145</v>
      </c>
      <c r="E357" s="216" t="s">
        <v>1262</v>
      </c>
      <c r="F357" s="217" t="s">
        <v>1263</v>
      </c>
      <c r="G357" s="218" t="s">
        <v>467</v>
      </c>
      <c r="H357" s="219">
        <v>1</v>
      </c>
      <c r="I357" s="220"/>
      <c r="J357" s="221">
        <f>ROUND(I357*H357,2)</f>
        <v>0</v>
      </c>
      <c r="K357" s="217" t="s">
        <v>233</v>
      </c>
      <c r="L357" s="47"/>
      <c r="M357" s="222" t="s">
        <v>44</v>
      </c>
      <c r="N357" s="223" t="s">
        <v>53</v>
      </c>
      <c r="O357" s="87"/>
      <c r="P357" s="224">
        <f>O357*H357</f>
        <v>0</v>
      </c>
      <c r="Q357" s="224">
        <v>0.00281</v>
      </c>
      <c r="R357" s="224">
        <f>Q357*H357</f>
        <v>0.00281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161</v>
      </c>
      <c r="AT357" s="226" t="s">
        <v>145</v>
      </c>
      <c r="AU357" s="226" t="s">
        <v>21</v>
      </c>
      <c r="AY357" s="19" t="s">
        <v>142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9" t="s">
        <v>89</v>
      </c>
      <c r="BK357" s="227">
        <f>ROUND(I357*H357,2)</f>
        <v>0</v>
      </c>
      <c r="BL357" s="19" t="s">
        <v>161</v>
      </c>
      <c r="BM357" s="226" t="s">
        <v>1264</v>
      </c>
    </row>
    <row r="358" s="2" customFormat="1">
      <c r="A358" s="41"/>
      <c r="B358" s="42"/>
      <c r="C358" s="43"/>
      <c r="D358" s="250" t="s">
        <v>235</v>
      </c>
      <c r="E358" s="43"/>
      <c r="F358" s="251" t="s">
        <v>1265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235</v>
      </c>
      <c r="AU358" s="19" t="s">
        <v>21</v>
      </c>
    </row>
    <row r="359" s="13" customFormat="1">
      <c r="A359" s="13"/>
      <c r="B359" s="233"/>
      <c r="C359" s="234"/>
      <c r="D359" s="228" t="s">
        <v>156</v>
      </c>
      <c r="E359" s="235" t="s">
        <v>44</v>
      </c>
      <c r="F359" s="236" t="s">
        <v>89</v>
      </c>
      <c r="G359" s="234"/>
      <c r="H359" s="237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156</v>
      </c>
      <c r="AU359" s="243" t="s">
        <v>21</v>
      </c>
      <c r="AV359" s="13" t="s">
        <v>21</v>
      </c>
      <c r="AW359" s="13" t="s">
        <v>42</v>
      </c>
      <c r="AX359" s="13" t="s">
        <v>89</v>
      </c>
      <c r="AY359" s="243" t="s">
        <v>142</v>
      </c>
    </row>
    <row r="360" s="2" customFormat="1" ht="16.5" customHeight="1">
      <c r="A360" s="41"/>
      <c r="B360" s="42"/>
      <c r="C360" s="274" t="s">
        <v>679</v>
      </c>
      <c r="D360" s="274" t="s">
        <v>349</v>
      </c>
      <c r="E360" s="275" t="s">
        <v>1266</v>
      </c>
      <c r="F360" s="276" t="s">
        <v>1267</v>
      </c>
      <c r="G360" s="277" t="s">
        <v>467</v>
      </c>
      <c r="H360" s="278">
        <v>1.01</v>
      </c>
      <c r="I360" s="279"/>
      <c r="J360" s="280">
        <f>ROUND(I360*H360,2)</f>
        <v>0</v>
      </c>
      <c r="K360" s="276" t="s">
        <v>233</v>
      </c>
      <c r="L360" s="281"/>
      <c r="M360" s="282" t="s">
        <v>44</v>
      </c>
      <c r="N360" s="283" t="s">
        <v>53</v>
      </c>
      <c r="O360" s="87"/>
      <c r="P360" s="224">
        <f>O360*H360</f>
        <v>0</v>
      </c>
      <c r="Q360" s="224">
        <v>0.040500000000000001</v>
      </c>
      <c r="R360" s="224">
        <f>Q360*H360</f>
        <v>0.040905000000000004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178</v>
      </c>
      <c r="AT360" s="226" t="s">
        <v>349</v>
      </c>
      <c r="AU360" s="226" t="s">
        <v>21</v>
      </c>
      <c r="AY360" s="19" t="s">
        <v>142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89</v>
      </c>
      <c r="BK360" s="227">
        <f>ROUND(I360*H360,2)</f>
        <v>0</v>
      </c>
      <c r="BL360" s="19" t="s">
        <v>161</v>
      </c>
      <c r="BM360" s="226" t="s">
        <v>1268</v>
      </c>
    </row>
    <row r="361" s="2" customFormat="1">
      <c r="A361" s="41"/>
      <c r="B361" s="42"/>
      <c r="C361" s="43"/>
      <c r="D361" s="228" t="s">
        <v>151</v>
      </c>
      <c r="E361" s="43"/>
      <c r="F361" s="229" t="s">
        <v>1269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19" t="s">
        <v>151</v>
      </c>
      <c r="AU361" s="19" t="s">
        <v>21</v>
      </c>
    </row>
    <row r="362" s="13" customFormat="1">
      <c r="A362" s="13"/>
      <c r="B362" s="233"/>
      <c r="C362" s="234"/>
      <c r="D362" s="228" t="s">
        <v>156</v>
      </c>
      <c r="E362" s="235" t="s">
        <v>44</v>
      </c>
      <c r="F362" s="236" t="s">
        <v>665</v>
      </c>
      <c r="G362" s="234"/>
      <c r="H362" s="237">
        <v>1.01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156</v>
      </c>
      <c r="AU362" s="243" t="s">
        <v>21</v>
      </c>
      <c r="AV362" s="13" t="s">
        <v>21</v>
      </c>
      <c r="AW362" s="13" t="s">
        <v>42</v>
      </c>
      <c r="AX362" s="13" t="s">
        <v>89</v>
      </c>
      <c r="AY362" s="243" t="s">
        <v>142</v>
      </c>
    </row>
    <row r="363" s="2" customFormat="1" ht="16.5" customHeight="1">
      <c r="A363" s="41"/>
      <c r="B363" s="42"/>
      <c r="C363" s="274" t="s">
        <v>683</v>
      </c>
      <c r="D363" s="274" t="s">
        <v>349</v>
      </c>
      <c r="E363" s="275" t="s">
        <v>1270</v>
      </c>
      <c r="F363" s="276" t="s">
        <v>1271</v>
      </c>
      <c r="G363" s="277" t="s">
        <v>467</v>
      </c>
      <c r="H363" s="278">
        <v>1.01</v>
      </c>
      <c r="I363" s="279"/>
      <c r="J363" s="280">
        <f>ROUND(I363*H363,2)</f>
        <v>0</v>
      </c>
      <c r="K363" s="276" t="s">
        <v>233</v>
      </c>
      <c r="L363" s="281"/>
      <c r="M363" s="282" t="s">
        <v>44</v>
      </c>
      <c r="N363" s="283" t="s">
        <v>53</v>
      </c>
      <c r="O363" s="87"/>
      <c r="P363" s="224">
        <f>O363*H363</f>
        <v>0</v>
      </c>
      <c r="Q363" s="224">
        <v>0.0073000000000000001</v>
      </c>
      <c r="R363" s="224">
        <f>Q363*H363</f>
        <v>0.0073730000000000002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178</v>
      </c>
      <c r="AT363" s="226" t="s">
        <v>349</v>
      </c>
      <c r="AU363" s="226" t="s">
        <v>21</v>
      </c>
      <c r="AY363" s="19" t="s">
        <v>142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89</v>
      </c>
      <c r="BK363" s="227">
        <f>ROUND(I363*H363,2)</f>
        <v>0</v>
      </c>
      <c r="BL363" s="19" t="s">
        <v>161</v>
      </c>
      <c r="BM363" s="226" t="s">
        <v>1272</v>
      </c>
    </row>
    <row r="364" s="2" customFormat="1">
      <c r="A364" s="41"/>
      <c r="B364" s="42"/>
      <c r="C364" s="43"/>
      <c r="D364" s="228" t="s">
        <v>151</v>
      </c>
      <c r="E364" s="43"/>
      <c r="F364" s="229" t="s">
        <v>1273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19" t="s">
        <v>151</v>
      </c>
      <c r="AU364" s="19" t="s">
        <v>21</v>
      </c>
    </row>
    <row r="365" s="13" customFormat="1">
      <c r="A365" s="13"/>
      <c r="B365" s="233"/>
      <c r="C365" s="234"/>
      <c r="D365" s="228" t="s">
        <v>156</v>
      </c>
      <c r="E365" s="235" t="s">
        <v>44</v>
      </c>
      <c r="F365" s="236" t="s">
        <v>665</v>
      </c>
      <c r="G365" s="234"/>
      <c r="H365" s="237">
        <v>1.01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156</v>
      </c>
      <c r="AU365" s="243" t="s">
        <v>21</v>
      </c>
      <c r="AV365" s="13" t="s">
        <v>21</v>
      </c>
      <c r="AW365" s="13" t="s">
        <v>42</v>
      </c>
      <c r="AX365" s="13" t="s">
        <v>89</v>
      </c>
      <c r="AY365" s="243" t="s">
        <v>142</v>
      </c>
    </row>
    <row r="366" s="2" customFormat="1" ht="24.15" customHeight="1">
      <c r="A366" s="41"/>
      <c r="B366" s="42"/>
      <c r="C366" s="215" t="s">
        <v>689</v>
      </c>
      <c r="D366" s="215" t="s">
        <v>145</v>
      </c>
      <c r="E366" s="216" t="s">
        <v>1274</v>
      </c>
      <c r="F366" s="217" t="s">
        <v>1275</v>
      </c>
      <c r="G366" s="218" t="s">
        <v>467</v>
      </c>
      <c r="H366" s="219">
        <v>22</v>
      </c>
      <c r="I366" s="220"/>
      <c r="J366" s="221">
        <f>ROUND(I366*H366,2)</f>
        <v>0</v>
      </c>
      <c r="K366" s="217" t="s">
        <v>233</v>
      </c>
      <c r="L366" s="47"/>
      <c r="M366" s="222" t="s">
        <v>44</v>
      </c>
      <c r="N366" s="223" t="s">
        <v>53</v>
      </c>
      <c r="O366" s="87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161</v>
      </c>
      <c r="AT366" s="226" t="s">
        <v>145</v>
      </c>
      <c r="AU366" s="226" t="s">
        <v>21</v>
      </c>
      <c r="AY366" s="19" t="s">
        <v>142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89</v>
      </c>
      <c r="BK366" s="227">
        <f>ROUND(I366*H366,2)</f>
        <v>0</v>
      </c>
      <c r="BL366" s="19" t="s">
        <v>161</v>
      </c>
      <c r="BM366" s="226" t="s">
        <v>1276</v>
      </c>
    </row>
    <row r="367" s="2" customFormat="1">
      <c r="A367" s="41"/>
      <c r="B367" s="42"/>
      <c r="C367" s="43"/>
      <c r="D367" s="250" t="s">
        <v>235</v>
      </c>
      <c r="E367" s="43"/>
      <c r="F367" s="251" t="s">
        <v>1277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235</v>
      </c>
      <c r="AU367" s="19" t="s">
        <v>21</v>
      </c>
    </row>
    <row r="368" s="13" customFormat="1">
      <c r="A368" s="13"/>
      <c r="B368" s="233"/>
      <c r="C368" s="234"/>
      <c r="D368" s="228" t="s">
        <v>156</v>
      </c>
      <c r="E368" s="235" t="s">
        <v>44</v>
      </c>
      <c r="F368" s="236" t="s">
        <v>354</v>
      </c>
      <c r="G368" s="234"/>
      <c r="H368" s="237">
        <v>22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156</v>
      </c>
      <c r="AU368" s="243" t="s">
        <v>21</v>
      </c>
      <c r="AV368" s="13" t="s">
        <v>21</v>
      </c>
      <c r="AW368" s="13" t="s">
        <v>42</v>
      </c>
      <c r="AX368" s="13" t="s">
        <v>89</v>
      </c>
      <c r="AY368" s="243" t="s">
        <v>142</v>
      </c>
    </row>
    <row r="369" s="2" customFormat="1" ht="16.5" customHeight="1">
      <c r="A369" s="41"/>
      <c r="B369" s="42"/>
      <c r="C369" s="274" t="s">
        <v>693</v>
      </c>
      <c r="D369" s="274" t="s">
        <v>349</v>
      </c>
      <c r="E369" s="275" t="s">
        <v>1278</v>
      </c>
      <c r="F369" s="276" t="s">
        <v>1279</v>
      </c>
      <c r="G369" s="277" t="s">
        <v>467</v>
      </c>
      <c r="H369" s="278">
        <v>22.219999999999999</v>
      </c>
      <c r="I369" s="279"/>
      <c r="J369" s="280">
        <f>ROUND(I369*H369,2)</f>
        <v>0</v>
      </c>
      <c r="K369" s="276" t="s">
        <v>233</v>
      </c>
      <c r="L369" s="281"/>
      <c r="M369" s="282" t="s">
        <v>44</v>
      </c>
      <c r="N369" s="283" t="s">
        <v>53</v>
      </c>
      <c r="O369" s="87"/>
      <c r="P369" s="224">
        <f>O369*H369</f>
        <v>0</v>
      </c>
      <c r="Q369" s="224">
        <v>0.0061000000000000004</v>
      </c>
      <c r="R369" s="224">
        <f>Q369*H369</f>
        <v>0.135542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178</v>
      </c>
      <c r="AT369" s="226" t="s">
        <v>349</v>
      </c>
      <c r="AU369" s="226" t="s">
        <v>21</v>
      </c>
      <c r="AY369" s="19" t="s">
        <v>142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9" t="s">
        <v>89</v>
      </c>
      <c r="BK369" s="227">
        <f>ROUND(I369*H369,2)</f>
        <v>0</v>
      </c>
      <c r="BL369" s="19" t="s">
        <v>161</v>
      </c>
      <c r="BM369" s="226" t="s">
        <v>1280</v>
      </c>
    </row>
    <row r="370" s="13" customFormat="1">
      <c r="A370" s="13"/>
      <c r="B370" s="233"/>
      <c r="C370" s="234"/>
      <c r="D370" s="228" t="s">
        <v>156</v>
      </c>
      <c r="E370" s="235" t="s">
        <v>44</v>
      </c>
      <c r="F370" s="236" t="s">
        <v>361</v>
      </c>
      <c r="G370" s="234"/>
      <c r="H370" s="237">
        <v>22.219999999999999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156</v>
      </c>
      <c r="AU370" s="243" t="s">
        <v>21</v>
      </c>
      <c r="AV370" s="13" t="s">
        <v>21</v>
      </c>
      <c r="AW370" s="13" t="s">
        <v>42</v>
      </c>
      <c r="AX370" s="13" t="s">
        <v>89</v>
      </c>
      <c r="AY370" s="243" t="s">
        <v>142</v>
      </c>
    </row>
    <row r="371" s="2" customFormat="1" ht="16.5" customHeight="1">
      <c r="A371" s="41"/>
      <c r="B371" s="42"/>
      <c r="C371" s="215" t="s">
        <v>698</v>
      </c>
      <c r="D371" s="215" t="s">
        <v>145</v>
      </c>
      <c r="E371" s="216" t="s">
        <v>1281</v>
      </c>
      <c r="F371" s="217" t="s">
        <v>1282</v>
      </c>
      <c r="G371" s="218" t="s">
        <v>265</v>
      </c>
      <c r="H371" s="219">
        <v>82.5</v>
      </c>
      <c r="I371" s="220"/>
      <c r="J371" s="221">
        <f>ROUND(I371*H371,2)</f>
        <v>0</v>
      </c>
      <c r="K371" s="217" t="s">
        <v>233</v>
      </c>
      <c r="L371" s="47"/>
      <c r="M371" s="222" t="s">
        <v>44</v>
      </c>
      <c r="N371" s="223" t="s">
        <v>53</v>
      </c>
      <c r="O371" s="87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161</v>
      </c>
      <c r="AT371" s="226" t="s">
        <v>145</v>
      </c>
      <c r="AU371" s="226" t="s">
        <v>21</v>
      </c>
      <c r="AY371" s="19" t="s">
        <v>142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89</v>
      </c>
      <c r="BK371" s="227">
        <f>ROUND(I371*H371,2)</f>
        <v>0</v>
      </c>
      <c r="BL371" s="19" t="s">
        <v>161</v>
      </c>
      <c r="BM371" s="226" t="s">
        <v>1283</v>
      </c>
    </row>
    <row r="372" s="2" customFormat="1">
      <c r="A372" s="41"/>
      <c r="B372" s="42"/>
      <c r="C372" s="43"/>
      <c r="D372" s="250" t="s">
        <v>235</v>
      </c>
      <c r="E372" s="43"/>
      <c r="F372" s="251" t="s">
        <v>1284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235</v>
      </c>
      <c r="AU372" s="19" t="s">
        <v>21</v>
      </c>
    </row>
    <row r="373" s="13" customFormat="1">
      <c r="A373" s="13"/>
      <c r="B373" s="233"/>
      <c r="C373" s="234"/>
      <c r="D373" s="228" t="s">
        <v>156</v>
      </c>
      <c r="E373" s="235" t="s">
        <v>44</v>
      </c>
      <c r="F373" s="236" t="s">
        <v>1151</v>
      </c>
      <c r="G373" s="234"/>
      <c r="H373" s="237">
        <v>82.5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156</v>
      </c>
      <c r="AU373" s="243" t="s">
        <v>21</v>
      </c>
      <c r="AV373" s="13" t="s">
        <v>21</v>
      </c>
      <c r="AW373" s="13" t="s">
        <v>42</v>
      </c>
      <c r="AX373" s="13" t="s">
        <v>89</v>
      </c>
      <c r="AY373" s="243" t="s">
        <v>142</v>
      </c>
    </row>
    <row r="374" s="2" customFormat="1" ht="16.5" customHeight="1">
      <c r="A374" s="41"/>
      <c r="B374" s="42"/>
      <c r="C374" s="215" t="s">
        <v>702</v>
      </c>
      <c r="D374" s="215" t="s">
        <v>145</v>
      </c>
      <c r="E374" s="216" t="s">
        <v>1285</v>
      </c>
      <c r="F374" s="217" t="s">
        <v>1286</v>
      </c>
      <c r="G374" s="218" t="s">
        <v>265</v>
      </c>
      <c r="H374" s="219">
        <v>82.5</v>
      </c>
      <c r="I374" s="220"/>
      <c r="J374" s="221">
        <f>ROUND(I374*H374,2)</f>
        <v>0</v>
      </c>
      <c r="K374" s="217" t="s">
        <v>233</v>
      </c>
      <c r="L374" s="47"/>
      <c r="M374" s="222" t="s">
        <v>44</v>
      </c>
      <c r="N374" s="223" t="s">
        <v>53</v>
      </c>
      <c r="O374" s="87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161</v>
      </c>
      <c r="AT374" s="226" t="s">
        <v>145</v>
      </c>
      <c r="AU374" s="226" t="s">
        <v>21</v>
      </c>
      <c r="AY374" s="19" t="s">
        <v>142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9" t="s">
        <v>89</v>
      </c>
      <c r="BK374" s="227">
        <f>ROUND(I374*H374,2)</f>
        <v>0</v>
      </c>
      <c r="BL374" s="19" t="s">
        <v>161</v>
      </c>
      <c r="BM374" s="226" t="s">
        <v>1287</v>
      </c>
    </row>
    <row r="375" s="2" customFormat="1">
      <c r="A375" s="41"/>
      <c r="B375" s="42"/>
      <c r="C375" s="43"/>
      <c r="D375" s="250" t="s">
        <v>235</v>
      </c>
      <c r="E375" s="43"/>
      <c r="F375" s="251" t="s">
        <v>1288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235</v>
      </c>
      <c r="AU375" s="19" t="s">
        <v>21</v>
      </c>
    </row>
    <row r="376" s="13" customFormat="1">
      <c r="A376" s="13"/>
      <c r="B376" s="233"/>
      <c r="C376" s="234"/>
      <c r="D376" s="228" t="s">
        <v>156</v>
      </c>
      <c r="E376" s="235" t="s">
        <v>44</v>
      </c>
      <c r="F376" s="236" t="s">
        <v>1151</v>
      </c>
      <c r="G376" s="234"/>
      <c r="H376" s="237">
        <v>82.5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156</v>
      </c>
      <c r="AU376" s="243" t="s">
        <v>21</v>
      </c>
      <c r="AV376" s="13" t="s">
        <v>21</v>
      </c>
      <c r="AW376" s="13" t="s">
        <v>42</v>
      </c>
      <c r="AX376" s="13" t="s">
        <v>89</v>
      </c>
      <c r="AY376" s="243" t="s">
        <v>142</v>
      </c>
    </row>
    <row r="377" s="2" customFormat="1" ht="16.5" customHeight="1">
      <c r="A377" s="41"/>
      <c r="B377" s="42"/>
      <c r="C377" s="215" t="s">
        <v>709</v>
      </c>
      <c r="D377" s="215" t="s">
        <v>145</v>
      </c>
      <c r="E377" s="216" t="s">
        <v>1289</v>
      </c>
      <c r="F377" s="217" t="s">
        <v>1290</v>
      </c>
      <c r="G377" s="218" t="s">
        <v>265</v>
      </c>
      <c r="H377" s="219">
        <v>579</v>
      </c>
      <c r="I377" s="220"/>
      <c r="J377" s="221">
        <f>ROUND(I377*H377,2)</f>
        <v>0</v>
      </c>
      <c r="K377" s="217" t="s">
        <v>233</v>
      </c>
      <c r="L377" s="47"/>
      <c r="M377" s="222" t="s">
        <v>44</v>
      </c>
      <c r="N377" s="223" t="s">
        <v>53</v>
      </c>
      <c r="O377" s="87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161</v>
      </c>
      <c r="AT377" s="226" t="s">
        <v>145</v>
      </c>
      <c r="AU377" s="226" t="s">
        <v>21</v>
      </c>
      <c r="AY377" s="19" t="s">
        <v>142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89</v>
      </c>
      <c r="BK377" s="227">
        <f>ROUND(I377*H377,2)</f>
        <v>0</v>
      </c>
      <c r="BL377" s="19" t="s">
        <v>161</v>
      </c>
      <c r="BM377" s="226" t="s">
        <v>1291</v>
      </c>
    </row>
    <row r="378" s="2" customFormat="1">
      <c r="A378" s="41"/>
      <c r="B378" s="42"/>
      <c r="C378" s="43"/>
      <c r="D378" s="250" t="s">
        <v>235</v>
      </c>
      <c r="E378" s="43"/>
      <c r="F378" s="251" t="s">
        <v>1292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235</v>
      </c>
      <c r="AU378" s="19" t="s">
        <v>21</v>
      </c>
    </row>
    <row r="379" s="13" customFormat="1">
      <c r="A379" s="13"/>
      <c r="B379" s="233"/>
      <c r="C379" s="234"/>
      <c r="D379" s="228" t="s">
        <v>156</v>
      </c>
      <c r="E379" s="235" t="s">
        <v>44</v>
      </c>
      <c r="F379" s="236" t="s">
        <v>1160</v>
      </c>
      <c r="G379" s="234"/>
      <c r="H379" s="237">
        <v>579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156</v>
      </c>
      <c r="AU379" s="243" t="s">
        <v>21</v>
      </c>
      <c r="AV379" s="13" t="s">
        <v>21</v>
      </c>
      <c r="AW379" s="13" t="s">
        <v>42</v>
      </c>
      <c r="AX379" s="13" t="s">
        <v>89</v>
      </c>
      <c r="AY379" s="243" t="s">
        <v>142</v>
      </c>
    </row>
    <row r="380" s="2" customFormat="1" ht="16.5" customHeight="1">
      <c r="A380" s="41"/>
      <c r="B380" s="42"/>
      <c r="C380" s="215" t="s">
        <v>716</v>
      </c>
      <c r="D380" s="215" t="s">
        <v>145</v>
      </c>
      <c r="E380" s="216" t="s">
        <v>1293</v>
      </c>
      <c r="F380" s="217" t="s">
        <v>1294</v>
      </c>
      <c r="G380" s="218" t="s">
        <v>265</v>
      </c>
      <c r="H380" s="219">
        <v>579</v>
      </c>
      <c r="I380" s="220"/>
      <c r="J380" s="221">
        <f>ROUND(I380*H380,2)</f>
        <v>0</v>
      </c>
      <c r="K380" s="217" t="s">
        <v>233</v>
      </c>
      <c r="L380" s="47"/>
      <c r="M380" s="222" t="s">
        <v>44</v>
      </c>
      <c r="N380" s="223" t="s">
        <v>53</v>
      </c>
      <c r="O380" s="87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161</v>
      </c>
      <c r="AT380" s="226" t="s">
        <v>145</v>
      </c>
      <c r="AU380" s="226" t="s">
        <v>21</v>
      </c>
      <c r="AY380" s="19" t="s">
        <v>142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9" t="s">
        <v>89</v>
      </c>
      <c r="BK380" s="227">
        <f>ROUND(I380*H380,2)</f>
        <v>0</v>
      </c>
      <c r="BL380" s="19" t="s">
        <v>161</v>
      </c>
      <c r="BM380" s="226" t="s">
        <v>1295</v>
      </c>
    </row>
    <row r="381" s="2" customFormat="1">
      <c r="A381" s="41"/>
      <c r="B381" s="42"/>
      <c r="C381" s="43"/>
      <c r="D381" s="250" t="s">
        <v>235</v>
      </c>
      <c r="E381" s="43"/>
      <c r="F381" s="251" t="s">
        <v>1296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19" t="s">
        <v>235</v>
      </c>
      <c r="AU381" s="19" t="s">
        <v>21</v>
      </c>
    </row>
    <row r="382" s="13" customFormat="1">
      <c r="A382" s="13"/>
      <c r="B382" s="233"/>
      <c r="C382" s="234"/>
      <c r="D382" s="228" t="s">
        <v>156</v>
      </c>
      <c r="E382" s="235" t="s">
        <v>44</v>
      </c>
      <c r="F382" s="236" t="s">
        <v>1160</v>
      </c>
      <c r="G382" s="234"/>
      <c r="H382" s="237">
        <v>579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156</v>
      </c>
      <c r="AU382" s="243" t="s">
        <v>21</v>
      </c>
      <c r="AV382" s="13" t="s">
        <v>21</v>
      </c>
      <c r="AW382" s="13" t="s">
        <v>42</v>
      </c>
      <c r="AX382" s="13" t="s">
        <v>89</v>
      </c>
      <c r="AY382" s="243" t="s">
        <v>142</v>
      </c>
    </row>
    <row r="383" s="2" customFormat="1" ht="16.5" customHeight="1">
      <c r="A383" s="41"/>
      <c r="B383" s="42"/>
      <c r="C383" s="215" t="s">
        <v>721</v>
      </c>
      <c r="D383" s="215" t="s">
        <v>145</v>
      </c>
      <c r="E383" s="216" t="s">
        <v>1297</v>
      </c>
      <c r="F383" s="217" t="s">
        <v>1298</v>
      </c>
      <c r="G383" s="218" t="s">
        <v>467</v>
      </c>
      <c r="H383" s="219">
        <v>2</v>
      </c>
      <c r="I383" s="220"/>
      <c r="J383" s="221">
        <f>ROUND(I383*H383,2)</f>
        <v>0</v>
      </c>
      <c r="K383" s="217" t="s">
        <v>233</v>
      </c>
      <c r="L383" s="47"/>
      <c r="M383" s="222" t="s">
        <v>44</v>
      </c>
      <c r="N383" s="223" t="s">
        <v>53</v>
      </c>
      <c r="O383" s="87"/>
      <c r="P383" s="224">
        <f>O383*H383</f>
        <v>0</v>
      </c>
      <c r="Q383" s="224">
        <v>0.45937</v>
      </c>
      <c r="R383" s="224">
        <f>Q383*H383</f>
        <v>0.91874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161</v>
      </c>
      <c r="AT383" s="226" t="s">
        <v>145</v>
      </c>
      <c r="AU383" s="226" t="s">
        <v>21</v>
      </c>
      <c r="AY383" s="19" t="s">
        <v>142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9" t="s">
        <v>89</v>
      </c>
      <c r="BK383" s="227">
        <f>ROUND(I383*H383,2)</f>
        <v>0</v>
      </c>
      <c r="BL383" s="19" t="s">
        <v>161</v>
      </c>
      <c r="BM383" s="226" t="s">
        <v>1299</v>
      </c>
    </row>
    <row r="384" s="2" customFormat="1">
      <c r="A384" s="41"/>
      <c r="B384" s="42"/>
      <c r="C384" s="43"/>
      <c r="D384" s="250" t="s">
        <v>235</v>
      </c>
      <c r="E384" s="43"/>
      <c r="F384" s="251" t="s">
        <v>1300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235</v>
      </c>
      <c r="AU384" s="19" t="s">
        <v>21</v>
      </c>
    </row>
    <row r="385" s="13" customFormat="1">
      <c r="A385" s="13"/>
      <c r="B385" s="233"/>
      <c r="C385" s="234"/>
      <c r="D385" s="228" t="s">
        <v>156</v>
      </c>
      <c r="E385" s="235" t="s">
        <v>44</v>
      </c>
      <c r="F385" s="236" t="s">
        <v>21</v>
      </c>
      <c r="G385" s="234"/>
      <c r="H385" s="237">
        <v>2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156</v>
      </c>
      <c r="AU385" s="243" t="s">
        <v>21</v>
      </c>
      <c r="AV385" s="13" t="s">
        <v>21</v>
      </c>
      <c r="AW385" s="13" t="s">
        <v>42</v>
      </c>
      <c r="AX385" s="13" t="s">
        <v>89</v>
      </c>
      <c r="AY385" s="243" t="s">
        <v>142</v>
      </c>
    </row>
    <row r="386" s="2" customFormat="1" ht="16.5" customHeight="1">
      <c r="A386" s="41"/>
      <c r="B386" s="42"/>
      <c r="C386" s="215" t="s">
        <v>727</v>
      </c>
      <c r="D386" s="215" t="s">
        <v>145</v>
      </c>
      <c r="E386" s="216" t="s">
        <v>1301</v>
      </c>
      <c r="F386" s="217" t="s">
        <v>1302</v>
      </c>
      <c r="G386" s="218" t="s">
        <v>467</v>
      </c>
      <c r="H386" s="219">
        <v>27</v>
      </c>
      <c r="I386" s="220"/>
      <c r="J386" s="221">
        <f>ROUND(I386*H386,2)</f>
        <v>0</v>
      </c>
      <c r="K386" s="217" t="s">
        <v>233</v>
      </c>
      <c r="L386" s="47"/>
      <c r="M386" s="222" t="s">
        <v>44</v>
      </c>
      <c r="N386" s="223" t="s">
        <v>53</v>
      </c>
      <c r="O386" s="87"/>
      <c r="P386" s="224">
        <f>O386*H386</f>
        <v>0</v>
      </c>
      <c r="Q386" s="224">
        <v>0.040000000000000001</v>
      </c>
      <c r="R386" s="224">
        <f>Q386*H386</f>
        <v>1.0800000000000001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161</v>
      </c>
      <c r="AT386" s="226" t="s">
        <v>145</v>
      </c>
      <c r="AU386" s="226" t="s">
        <v>21</v>
      </c>
      <c r="AY386" s="19" t="s">
        <v>142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9" t="s">
        <v>89</v>
      </c>
      <c r="BK386" s="227">
        <f>ROUND(I386*H386,2)</f>
        <v>0</v>
      </c>
      <c r="BL386" s="19" t="s">
        <v>161</v>
      </c>
      <c r="BM386" s="226" t="s">
        <v>1303</v>
      </c>
    </row>
    <row r="387" s="2" customFormat="1">
      <c r="A387" s="41"/>
      <c r="B387" s="42"/>
      <c r="C387" s="43"/>
      <c r="D387" s="250" t="s">
        <v>235</v>
      </c>
      <c r="E387" s="43"/>
      <c r="F387" s="251" t="s">
        <v>1304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19" t="s">
        <v>235</v>
      </c>
      <c r="AU387" s="19" t="s">
        <v>21</v>
      </c>
    </row>
    <row r="388" s="13" customFormat="1">
      <c r="A388" s="13"/>
      <c r="B388" s="233"/>
      <c r="C388" s="234"/>
      <c r="D388" s="228" t="s">
        <v>156</v>
      </c>
      <c r="E388" s="235" t="s">
        <v>44</v>
      </c>
      <c r="F388" s="236" t="s">
        <v>1305</v>
      </c>
      <c r="G388" s="234"/>
      <c r="H388" s="237">
        <v>27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156</v>
      </c>
      <c r="AU388" s="243" t="s">
        <v>21</v>
      </c>
      <c r="AV388" s="13" t="s">
        <v>21</v>
      </c>
      <c r="AW388" s="13" t="s">
        <v>42</v>
      </c>
      <c r="AX388" s="13" t="s">
        <v>89</v>
      </c>
      <c r="AY388" s="243" t="s">
        <v>142</v>
      </c>
    </row>
    <row r="389" s="2" customFormat="1" ht="16.5" customHeight="1">
      <c r="A389" s="41"/>
      <c r="B389" s="42"/>
      <c r="C389" s="274" t="s">
        <v>732</v>
      </c>
      <c r="D389" s="274" t="s">
        <v>349</v>
      </c>
      <c r="E389" s="275" t="s">
        <v>1306</v>
      </c>
      <c r="F389" s="276" t="s">
        <v>1307</v>
      </c>
      <c r="G389" s="277" t="s">
        <v>467</v>
      </c>
      <c r="H389" s="278">
        <v>27</v>
      </c>
      <c r="I389" s="279"/>
      <c r="J389" s="280">
        <f>ROUND(I389*H389,2)</f>
        <v>0</v>
      </c>
      <c r="K389" s="276" t="s">
        <v>233</v>
      </c>
      <c r="L389" s="281"/>
      <c r="M389" s="282" t="s">
        <v>44</v>
      </c>
      <c r="N389" s="283" t="s">
        <v>53</v>
      </c>
      <c r="O389" s="87"/>
      <c r="P389" s="224">
        <f>O389*H389</f>
        <v>0</v>
      </c>
      <c r="Q389" s="224">
        <v>0.013299999999999999</v>
      </c>
      <c r="R389" s="224">
        <f>Q389*H389</f>
        <v>0.35909999999999997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178</v>
      </c>
      <c r="AT389" s="226" t="s">
        <v>349</v>
      </c>
      <c r="AU389" s="226" t="s">
        <v>21</v>
      </c>
      <c r="AY389" s="19" t="s">
        <v>142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9" t="s">
        <v>89</v>
      </c>
      <c r="BK389" s="227">
        <f>ROUND(I389*H389,2)</f>
        <v>0</v>
      </c>
      <c r="BL389" s="19" t="s">
        <v>161</v>
      </c>
      <c r="BM389" s="226" t="s">
        <v>1308</v>
      </c>
    </row>
    <row r="390" s="13" customFormat="1">
      <c r="A390" s="13"/>
      <c r="B390" s="233"/>
      <c r="C390" s="234"/>
      <c r="D390" s="228" t="s">
        <v>156</v>
      </c>
      <c r="E390" s="235" t="s">
        <v>44</v>
      </c>
      <c r="F390" s="236" t="s">
        <v>1305</v>
      </c>
      <c r="G390" s="234"/>
      <c r="H390" s="237">
        <v>27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156</v>
      </c>
      <c r="AU390" s="243" t="s">
        <v>21</v>
      </c>
      <c r="AV390" s="13" t="s">
        <v>21</v>
      </c>
      <c r="AW390" s="13" t="s">
        <v>42</v>
      </c>
      <c r="AX390" s="13" t="s">
        <v>89</v>
      </c>
      <c r="AY390" s="243" t="s">
        <v>142</v>
      </c>
    </row>
    <row r="391" s="2" customFormat="1" ht="16.5" customHeight="1">
      <c r="A391" s="41"/>
      <c r="B391" s="42"/>
      <c r="C391" s="274" t="s">
        <v>738</v>
      </c>
      <c r="D391" s="274" t="s">
        <v>349</v>
      </c>
      <c r="E391" s="275" t="s">
        <v>1309</v>
      </c>
      <c r="F391" s="276" t="s">
        <v>1310</v>
      </c>
      <c r="G391" s="277" t="s">
        <v>467</v>
      </c>
      <c r="H391" s="278">
        <v>27</v>
      </c>
      <c r="I391" s="279"/>
      <c r="J391" s="280">
        <f>ROUND(I391*H391,2)</f>
        <v>0</v>
      </c>
      <c r="K391" s="276" t="s">
        <v>233</v>
      </c>
      <c r="L391" s="281"/>
      <c r="M391" s="282" t="s">
        <v>44</v>
      </c>
      <c r="N391" s="283" t="s">
        <v>53</v>
      </c>
      <c r="O391" s="87"/>
      <c r="P391" s="224">
        <f>O391*H391</f>
        <v>0</v>
      </c>
      <c r="Q391" s="224">
        <v>0.00029999999999999997</v>
      </c>
      <c r="R391" s="224">
        <f>Q391*H391</f>
        <v>0.0080999999999999996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178</v>
      </c>
      <c r="AT391" s="226" t="s">
        <v>349</v>
      </c>
      <c r="AU391" s="226" t="s">
        <v>21</v>
      </c>
      <c r="AY391" s="19" t="s">
        <v>142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9" t="s">
        <v>89</v>
      </c>
      <c r="BK391" s="227">
        <f>ROUND(I391*H391,2)</f>
        <v>0</v>
      </c>
      <c r="BL391" s="19" t="s">
        <v>161</v>
      </c>
      <c r="BM391" s="226" t="s">
        <v>1311</v>
      </c>
    </row>
    <row r="392" s="13" customFormat="1">
      <c r="A392" s="13"/>
      <c r="B392" s="233"/>
      <c r="C392" s="234"/>
      <c r="D392" s="228" t="s">
        <v>156</v>
      </c>
      <c r="E392" s="235" t="s">
        <v>44</v>
      </c>
      <c r="F392" s="236" t="s">
        <v>1305</v>
      </c>
      <c r="G392" s="234"/>
      <c r="H392" s="237">
        <v>27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156</v>
      </c>
      <c r="AU392" s="243" t="s">
        <v>21</v>
      </c>
      <c r="AV392" s="13" t="s">
        <v>21</v>
      </c>
      <c r="AW392" s="13" t="s">
        <v>42</v>
      </c>
      <c r="AX392" s="13" t="s">
        <v>89</v>
      </c>
      <c r="AY392" s="243" t="s">
        <v>142</v>
      </c>
    </row>
    <row r="393" s="2" customFormat="1" ht="16.5" customHeight="1">
      <c r="A393" s="41"/>
      <c r="B393" s="42"/>
      <c r="C393" s="215" t="s">
        <v>744</v>
      </c>
      <c r="D393" s="215" t="s">
        <v>145</v>
      </c>
      <c r="E393" s="216" t="s">
        <v>1312</v>
      </c>
      <c r="F393" s="217" t="s">
        <v>1313</v>
      </c>
      <c r="G393" s="218" t="s">
        <v>467</v>
      </c>
      <c r="H393" s="219">
        <v>2</v>
      </c>
      <c r="I393" s="220"/>
      <c r="J393" s="221">
        <f>ROUND(I393*H393,2)</f>
        <v>0</v>
      </c>
      <c r="K393" s="217" t="s">
        <v>233</v>
      </c>
      <c r="L393" s="47"/>
      <c r="M393" s="222" t="s">
        <v>44</v>
      </c>
      <c r="N393" s="223" t="s">
        <v>53</v>
      </c>
      <c r="O393" s="87"/>
      <c r="P393" s="224">
        <f>O393*H393</f>
        <v>0</v>
      </c>
      <c r="Q393" s="224">
        <v>0.050000000000000003</v>
      </c>
      <c r="R393" s="224">
        <f>Q393*H393</f>
        <v>0.10000000000000001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161</v>
      </c>
      <c r="AT393" s="226" t="s">
        <v>145</v>
      </c>
      <c r="AU393" s="226" t="s">
        <v>21</v>
      </c>
      <c r="AY393" s="19" t="s">
        <v>142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9" t="s">
        <v>89</v>
      </c>
      <c r="BK393" s="227">
        <f>ROUND(I393*H393,2)</f>
        <v>0</v>
      </c>
      <c r="BL393" s="19" t="s">
        <v>161</v>
      </c>
      <c r="BM393" s="226" t="s">
        <v>1314</v>
      </c>
    </row>
    <row r="394" s="2" customFormat="1">
      <c r="A394" s="41"/>
      <c r="B394" s="42"/>
      <c r="C394" s="43"/>
      <c r="D394" s="250" t="s">
        <v>235</v>
      </c>
      <c r="E394" s="43"/>
      <c r="F394" s="251" t="s">
        <v>1315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235</v>
      </c>
      <c r="AU394" s="19" t="s">
        <v>21</v>
      </c>
    </row>
    <row r="395" s="13" customFormat="1">
      <c r="A395" s="13"/>
      <c r="B395" s="233"/>
      <c r="C395" s="234"/>
      <c r="D395" s="228" t="s">
        <v>156</v>
      </c>
      <c r="E395" s="235" t="s">
        <v>44</v>
      </c>
      <c r="F395" s="236" t="s">
        <v>21</v>
      </c>
      <c r="G395" s="234"/>
      <c r="H395" s="237">
        <v>2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156</v>
      </c>
      <c r="AU395" s="243" t="s">
        <v>21</v>
      </c>
      <c r="AV395" s="13" t="s">
        <v>21</v>
      </c>
      <c r="AW395" s="13" t="s">
        <v>42</v>
      </c>
      <c r="AX395" s="13" t="s">
        <v>89</v>
      </c>
      <c r="AY395" s="243" t="s">
        <v>142</v>
      </c>
    </row>
    <row r="396" s="2" customFormat="1" ht="16.5" customHeight="1">
      <c r="A396" s="41"/>
      <c r="B396" s="42"/>
      <c r="C396" s="274" t="s">
        <v>750</v>
      </c>
      <c r="D396" s="274" t="s">
        <v>349</v>
      </c>
      <c r="E396" s="275" t="s">
        <v>1316</v>
      </c>
      <c r="F396" s="276" t="s">
        <v>1317</v>
      </c>
      <c r="G396" s="277" t="s">
        <v>467</v>
      </c>
      <c r="H396" s="278">
        <v>2</v>
      </c>
      <c r="I396" s="279"/>
      <c r="J396" s="280">
        <f>ROUND(I396*H396,2)</f>
        <v>0</v>
      </c>
      <c r="K396" s="276" t="s">
        <v>233</v>
      </c>
      <c r="L396" s="281"/>
      <c r="M396" s="282" t="s">
        <v>44</v>
      </c>
      <c r="N396" s="283" t="s">
        <v>53</v>
      </c>
      <c r="O396" s="87"/>
      <c r="P396" s="224">
        <f>O396*H396</f>
        <v>0</v>
      </c>
      <c r="Q396" s="224">
        <v>0.029499999999999998</v>
      </c>
      <c r="R396" s="224">
        <f>Q396*H396</f>
        <v>0.058999999999999997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178</v>
      </c>
      <c r="AT396" s="226" t="s">
        <v>349</v>
      </c>
      <c r="AU396" s="226" t="s">
        <v>21</v>
      </c>
      <c r="AY396" s="19" t="s">
        <v>142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9" t="s">
        <v>89</v>
      </c>
      <c r="BK396" s="227">
        <f>ROUND(I396*H396,2)</f>
        <v>0</v>
      </c>
      <c r="BL396" s="19" t="s">
        <v>161</v>
      </c>
      <c r="BM396" s="226" t="s">
        <v>1318</v>
      </c>
    </row>
    <row r="397" s="13" customFormat="1">
      <c r="A397" s="13"/>
      <c r="B397" s="233"/>
      <c r="C397" s="234"/>
      <c r="D397" s="228" t="s">
        <v>156</v>
      </c>
      <c r="E397" s="235" t="s">
        <v>44</v>
      </c>
      <c r="F397" s="236" t="s">
        <v>21</v>
      </c>
      <c r="G397" s="234"/>
      <c r="H397" s="237">
        <v>2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156</v>
      </c>
      <c r="AU397" s="243" t="s">
        <v>21</v>
      </c>
      <c r="AV397" s="13" t="s">
        <v>21</v>
      </c>
      <c r="AW397" s="13" t="s">
        <v>42</v>
      </c>
      <c r="AX397" s="13" t="s">
        <v>89</v>
      </c>
      <c r="AY397" s="243" t="s">
        <v>142</v>
      </c>
    </row>
    <row r="398" s="2" customFormat="1" ht="16.5" customHeight="1">
      <c r="A398" s="41"/>
      <c r="B398" s="42"/>
      <c r="C398" s="274" t="s">
        <v>756</v>
      </c>
      <c r="D398" s="274" t="s">
        <v>349</v>
      </c>
      <c r="E398" s="275" t="s">
        <v>1319</v>
      </c>
      <c r="F398" s="276" t="s">
        <v>1320</v>
      </c>
      <c r="G398" s="277" t="s">
        <v>467</v>
      </c>
      <c r="H398" s="278">
        <v>2</v>
      </c>
      <c r="I398" s="279"/>
      <c r="J398" s="280">
        <f>ROUND(I398*H398,2)</f>
        <v>0</v>
      </c>
      <c r="K398" s="276" t="s">
        <v>233</v>
      </c>
      <c r="L398" s="281"/>
      <c r="M398" s="282" t="s">
        <v>44</v>
      </c>
      <c r="N398" s="283" t="s">
        <v>53</v>
      </c>
      <c r="O398" s="87"/>
      <c r="P398" s="224">
        <f>O398*H398</f>
        <v>0</v>
      </c>
      <c r="Q398" s="224">
        <v>0.0025000000000000001</v>
      </c>
      <c r="R398" s="224">
        <f>Q398*H398</f>
        <v>0.0050000000000000001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178</v>
      </c>
      <c r="AT398" s="226" t="s">
        <v>349</v>
      </c>
      <c r="AU398" s="226" t="s">
        <v>21</v>
      </c>
      <c r="AY398" s="19" t="s">
        <v>142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9" t="s">
        <v>89</v>
      </c>
      <c r="BK398" s="227">
        <f>ROUND(I398*H398,2)</f>
        <v>0</v>
      </c>
      <c r="BL398" s="19" t="s">
        <v>161</v>
      </c>
      <c r="BM398" s="226" t="s">
        <v>1321</v>
      </c>
    </row>
    <row r="399" s="13" customFormat="1">
      <c r="A399" s="13"/>
      <c r="B399" s="233"/>
      <c r="C399" s="234"/>
      <c r="D399" s="228" t="s">
        <v>156</v>
      </c>
      <c r="E399" s="235" t="s">
        <v>44</v>
      </c>
      <c r="F399" s="236" t="s">
        <v>21</v>
      </c>
      <c r="G399" s="234"/>
      <c r="H399" s="237">
        <v>2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156</v>
      </c>
      <c r="AU399" s="243" t="s">
        <v>21</v>
      </c>
      <c r="AV399" s="13" t="s">
        <v>21</v>
      </c>
      <c r="AW399" s="13" t="s">
        <v>42</v>
      </c>
      <c r="AX399" s="13" t="s">
        <v>89</v>
      </c>
      <c r="AY399" s="243" t="s">
        <v>142</v>
      </c>
    </row>
    <row r="400" s="2" customFormat="1" ht="16.5" customHeight="1">
      <c r="A400" s="41"/>
      <c r="B400" s="42"/>
      <c r="C400" s="215" t="s">
        <v>762</v>
      </c>
      <c r="D400" s="215" t="s">
        <v>145</v>
      </c>
      <c r="E400" s="216" t="s">
        <v>1322</v>
      </c>
      <c r="F400" s="217" t="s">
        <v>1323</v>
      </c>
      <c r="G400" s="218" t="s">
        <v>467</v>
      </c>
      <c r="H400" s="219">
        <v>3</v>
      </c>
      <c r="I400" s="220"/>
      <c r="J400" s="221">
        <f>ROUND(I400*H400,2)</f>
        <v>0</v>
      </c>
      <c r="K400" s="217" t="s">
        <v>233</v>
      </c>
      <c r="L400" s="47"/>
      <c r="M400" s="222" t="s">
        <v>44</v>
      </c>
      <c r="N400" s="223" t="s">
        <v>53</v>
      </c>
      <c r="O400" s="87"/>
      <c r="P400" s="224">
        <f>O400*H400</f>
        <v>0</v>
      </c>
      <c r="Q400" s="224">
        <v>0.00033</v>
      </c>
      <c r="R400" s="224">
        <f>Q400*H400</f>
        <v>0.00098999999999999999</v>
      </c>
      <c r="S400" s="224">
        <v>0</v>
      </c>
      <c r="T400" s="225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6" t="s">
        <v>161</v>
      </c>
      <c r="AT400" s="226" t="s">
        <v>145</v>
      </c>
      <c r="AU400" s="226" t="s">
        <v>21</v>
      </c>
      <c r="AY400" s="19" t="s">
        <v>142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9" t="s">
        <v>89</v>
      </c>
      <c r="BK400" s="227">
        <f>ROUND(I400*H400,2)</f>
        <v>0</v>
      </c>
      <c r="BL400" s="19" t="s">
        <v>161</v>
      </c>
      <c r="BM400" s="226" t="s">
        <v>1324</v>
      </c>
    </row>
    <row r="401" s="2" customFormat="1">
      <c r="A401" s="41"/>
      <c r="B401" s="42"/>
      <c r="C401" s="43"/>
      <c r="D401" s="250" t="s">
        <v>235</v>
      </c>
      <c r="E401" s="43"/>
      <c r="F401" s="251" t="s">
        <v>1325</v>
      </c>
      <c r="G401" s="43"/>
      <c r="H401" s="43"/>
      <c r="I401" s="230"/>
      <c r="J401" s="43"/>
      <c r="K401" s="43"/>
      <c r="L401" s="47"/>
      <c r="M401" s="231"/>
      <c r="N401" s="232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19" t="s">
        <v>235</v>
      </c>
      <c r="AU401" s="19" t="s">
        <v>21</v>
      </c>
    </row>
    <row r="402" s="13" customFormat="1">
      <c r="A402" s="13"/>
      <c r="B402" s="233"/>
      <c r="C402" s="234"/>
      <c r="D402" s="228" t="s">
        <v>156</v>
      </c>
      <c r="E402" s="235" t="s">
        <v>44</v>
      </c>
      <c r="F402" s="236" t="s">
        <v>157</v>
      </c>
      <c r="G402" s="234"/>
      <c r="H402" s="237">
        <v>3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156</v>
      </c>
      <c r="AU402" s="243" t="s">
        <v>21</v>
      </c>
      <c r="AV402" s="13" t="s">
        <v>21</v>
      </c>
      <c r="AW402" s="13" t="s">
        <v>42</v>
      </c>
      <c r="AX402" s="13" t="s">
        <v>89</v>
      </c>
      <c r="AY402" s="243" t="s">
        <v>142</v>
      </c>
    </row>
    <row r="403" s="2" customFormat="1" ht="16.5" customHeight="1">
      <c r="A403" s="41"/>
      <c r="B403" s="42"/>
      <c r="C403" s="215" t="s">
        <v>768</v>
      </c>
      <c r="D403" s="215" t="s">
        <v>145</v>
      </c>
      <c r="E403" s="216" t="s">
        <v>1326</v>
      </c>
      <c r="F403" s="217" t="s">
        <v>1327</v>
      </c>
      <c r="G403" s="218" t="s">
        <v>265</v>
      </c>
      <c r="H403" s="219">
        <v>661.5</v>
      </c>
      <c r="I403" s="220"/>
      <c r="J403" s="221">
        <f>ROUND(I403*H403,2)</f>
        <v>0</v>
      </c>
      <c r="K403" s="217" t="s">
        <v>233</v>
      </c>
      <c r="L403" s="47"/>
      <c r="M403" s="222" t="s">
        <v>44</v>
      </c>
      <c r="N403" s="223" t="s">
        <v>53</v>
      </c>
      <c r="O403" s="87"/>
      <c r="P403" s="224">
        <f>O403*H403</f>
        <v>0</v>
      </c>
      <c r="Q403" s="224">
        <v>0.00019000000000000001</v>
      </c>
      <c r="R403" s="224">
        <f>Q403*H403</f>
        <v>0.12568500000000002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161</v>
      </c>
      <c r="AT403" s="226" t="s">
        <v>145</v>
      </c>
      <c r="AU403" s="226" t="s">
        <v>21</v>
      </c>
      <c r="AY403" s="19" t="s">
        <v>142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9" t="s">
        <v>89</v>
      </c>
      <c r="BK403" s="227">
        <f>ROUND(I403*H403,2)</f>
        <v>0</v>
      </c>
      <c r="BL403" s="19" t="s">
        <v>161</v>
      </c>
      <c r="BM403" s="226" t="s">
        <v>1328</v>
      </c>
    </row>
    <row r="404" s="2" customFormat="1">
      <c r="A404" s="41"/>
      <c r="B404" s="42"/>
      <c r="C404" s="43"/>
      <c r="D404" s="250" t="s">
        <v>235</v>
      </c>
      <c r="E404" s="43"/>
      <c r="F404" s="251" t="s">
        <v>1329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19" t="s">
        <v>235</v>
      </c>
      <c r="AU404" s="19" t="s">
        <v>21</v>
      </c>
    </row>
    <row r="405" s="2" customFormat="1">
      <c r="A405" s="41"/>
      <c r="B405" s="42"/>
      <c r="C405" s="43"/>
      <c r="D405" s="228" t="s">
        <v>151</v>
      </c>
      <c r="E405" s="43"/>
      <c r="F405" s="229" t="s">
        <v>1330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19" t="s">
        <v>151</v>
      </c>
      <c r="AU405" s="19" t="s">
        <v>21</v>
      </c>
    </row>
    <row r="406" s="13" customFormat="1">
      <c r="A406" s="13"/>
      <c r="B406" s="233"/>
      <c r="C406" s="234"/>
      <c r="D406" s="228" t="s">
        <v>156</v>
      </c>
      <c r="E406" s="235" t="s">
        <v>44</v>
      </c>
      <c r="F406" s="236" t="s">
        <v>1331</v>
      </c>
      <c r="G406" s="234"/>
      <c r="H406" s="237">
        <v>661.5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156</v>
      </c>
      <c r="AU406" s="243" t="s">
        <v>21</v>
      </c>
      <c r="AV406" s="13" t="s">
        <v>21</v>
      </c>
      <c r="AW406" s="13" t="s">
        <v>42</v>
      </c>
      <c r="AX406" s="13" t="s">
        <v>89</v>
      </c>
      <c r="AY406" s="243" t="s">
        <v>142</v>
      </c>
    </row>
    <row r="407" s="2" customFormat="1" ht="16.5" customHeight="1">
      <c r="A407" s="41"/>
      <c r="B407" s="42"/>
      <c r="C407" s="274" t="s">
        <v>773</v>
      </c>
      <c r="D407" s="274" t="s">
        <v>349</v>
      </c>
      <c r="E407" s="275" t="s">
        <v>1332</v>
      </c>
      <c r="F407" s="276" t="s">
        <v>1333</v>
      </c>
      <c r="G407" s="277" t="s">
        <v>467</v>
      </c>
      <c r="H407" s="278">
        <v>4</v>
      </c>
      <c r="I407" s="279"/>
      <c r="J407" s="280">
        <f>ROUND(I407*H407,2)</f>
        <v>0</v>
      </c>
      <c r="K407" s="276" t="s">
        <v>44</v>
      </c>
      <c r="L407" s="281"/>
      <c r="M407" s="282" t="s">
        <v>44</v>
      </c>
      <c r="N407" s="283" t="s">
        <v>53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178</v>
      </c>
      <c r="AT407" s="226" t="s">
        <v>349</v>
      </c>
      <c r="AU407" s="226" t="s">
        <v>21</v>
      </c>
      <c r="AY407" s="19" t="s">
        <v>142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9" t="s">
        <v>89</v>
      </c>
      <c r="BK407" s="227">
        <f>ROUND(I407*H407,2)</f>
        <v>0</v>
      </c>
      <c r="BL407" s="19" t="s">
        <v>161</v>
      </c>
      <c r="BM407" s="226" t="s">
        <v>1334</v>
      </c>
    </row>
    <row r="408" s="13" customFormat="1">
      <c r="A408" s="13"/>
      <c r="B408" s="233"/>
      <c r="C408" s="234"/>
      <c r="D408" s="228" t="s">
        <v>156</v>
      </c>
      <c r="E408" s="235" t="s">
        <v>44</v>
      </c>
      <c r="F408" s="236" t="s">
        <v>161</v>
      </c>
      <c r="G408" s="234"/>
      <c r="H408" s="237">
        <v>4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156</v>
      </c>
      <c r="AU408" s="243" t="s">
        <v>21</v>
      </c>
      <c r="AV408" s="13" t="s">
        <v>21</v>
      </c>
      <c r="AW408" s="13" t="s">
        <v>42</v>
      </c>
      <c r="AX408" s="13" t="s">
        <v>89</v>
      </c>
      <c r="AY408" s="243" t="s">
        <v>142</v>
      </c>
    </row>
    <row r="409" s="2" customFormat="1" ht="16.5" customHeight="1">
      <c r="A409" s="41"/>
      <c r="B409" s="42"/>
      <c r="C409" s="215" t="s">
        <v>778</v>
      </c>
      <c r="D409" s="215" t="s">
        <v>145</v>
      </c>
      <c r="E409" s="216" t="s">
        <v>1335</v>
      </c>
      <c r="F409" s="217" t="s">
        <v>1336</v>
      </c>
      <c r="G409" s="218" t="s">
        <v>265</v>
      </c>
      <c r="H409" s="219">
        <v>661.5</v>
      </c>
      <c r="I409" s="220"/>
      <c r="J409" s="221">
        <f>ROUND(I409*H409,2)</f>
        <v>0</v>
      </c>
      <c r="K409" s="217" t="s">
        <v>233</v>
      </c>
      <c r="L409" s="47"/>
      <c r="M409" s="222" t="s">
        <v>44</v>
      </c>
      <c r="N409" s="223" t="s">
        <v>53</v>
      </c>
      <c r="O409" s="87"/>
      <c r="P409" s="224">
        <f>O409*H409</f>
        <v>0</v>
      </c>
      <c r="Q409" s="224">
        <v>9.0000000000000006E-05</v>
      </c>
      <c r="R409" s="224">
        <f>Q409*H409</f>
        <v>0.059535000000000005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161</v>
      </c>
      <c r="AT409" s="226" t="s">
        <v>145</v>
      </c>
      <c r="AU409" s="226" t="s">
        <v>21</v>
      </c>
      <c r="AY409" s="19" t="s">
        <v>142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9" t="s">
        <v>89</v>
      </c>
      <c r="BK409" s="227">
        <f>ROUND(I409*H409,2)</f>
        <v>0</v>
      </c>
      <c r="BL409" s="19" t="s">
        <v>161</v>
      </c>
      <c r="BM409" s="226" t="s">
        <v>1337</v>
      </c>
    </row>
    <row r="410" s="2" customFormat="1">
      <c r="A410" s="41"/>
      <c r="B410" s="42"/>
      <c r="C410" s="43"/>
      <c r="D410" s="250" t="s">
        <v>235</v>
      </c>
      <c r="E410" s="43"/>
      <c r="F410" s="251" t="s">
        <v>1338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19" t="s">
        <v>235</v>
      </c>
      <c r="AU410" s="19" t="s">
        <v>21</v>
      </c>
    </row>
    <row r="411" s="13" customFormat="1">
      <c r="A411" s="13"/>
      <c r="B411" s="233"/>
      <c r="C411" s="234"/>
      <c r="D411" s="228" t="s">
        <v>156</v>
      </c>
      <c r="E411" s="235" t="s">
        <v>44</v>
      </c>
      <c r="F411" s="236" t="s">
        <v>1331</v>
      </c>
      <c r="G411" s="234"/>
      <c r="H411" s="237">
        <v>661.5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156</v>
      </c>
      <c r="AU411" s="243" t="s">
        <v>21</v>
      </c>
      <c r="AV411" s="13" t="s">
        <v>21</v>
      </c>
      <c r="AW411" s="13" t="s">
        <v>42</v>
      </c>
      <c r="AX411" s="13" t="s">
        <v>89</v>
      </c>
      <c r="AY411" s="243" t="s">
        <v>142</v>
      </c>
    </row>
    <row r="412" s="2" customFormat="1" ht="24.15" customHeight="1">
      <c r="A412" s="41"/>
      <c r="B412" s="42"/>
      <c r="C412" s="215" t="s">
        <v>785</v>
      </c>
      <c r="D412" s="215" t="s">
        <v>145</v>
      </c>
      <c r="E412" s="216" t="s">
        <v>998</v>
      </c>
      <c r="F412" s="217" t="s">
        <v>999</v>
      </c>
      <c r="G412" s="218" t="s">
        <v>203</v>
      </c>
      <c r="H412" s="219">
        <v>9.6839999999999993</v>
      </c>
      <c r="I412" s="220"/>
      <c r="J412" s="221">
        <f>ROUND(I412*H412,2)</f>
        <v>0</v>
      </c>
      <c r="K412" s="217" t="s">
        <v>233</v>
      </c>
      <c r="L412" s="47"/>
      <c r="M412" s="222" t="s">
        <v>44</v>
      </c>
      <c r="N412" s="223" t="s">
        <v>53</v>
      </c>
      <c r="O412" s="87"/>
      <c r="P412" s="224">
        <f>O412*H412</f>
        <v>0</v>
      </c>
      <c r="Q412" s="224">
        <v>1.5298499999999999</v>
      </c>
      <c r="R412" s="224">
        <f>Q412*H412</f>
        <v>14.815067399999998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161</v>
      </c>
      <c r="AT412" s="226" t="s">
        <v>145</v>
      </c>
      <c r="AU412" s="226" t="s">
        <v>21</v>
      </c>
      <c r="AY412" s="19" t="s">
        <v>142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9" t="s">
        <v>89</v>
      </c>
      <c r="BK412" s="227">
        <f>ROUND(I412*H412,2)</f>
        <v>0</v>
      </c>
      <c r="BL412" s="19" t="s">
        <v>161</v>
      </c>
      <c r="BM412" s="226" t="s">
        <v>1339</v>
      </c>
    </row>
    <row r="413" s="2" customFormat="1">
      <c r="A413" s="41"/>
      <c r="B413" s="42"/>
      <c r="C413" s="43"/>
      <c r="D413" s="250" t="s">
        <v>235</v>
      </c>
      <c r="E413" s="43"/>
      <c r="F413" s="251" t="s">
        <v>1001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19" t="s">
        <v>235</v>
      </c>
      <c r="AU413" s="19" t="s">
        <v>21</v>
      </c>
    </row>
    <row r="414" s="13" customFormat="1">
      <c r="A414" s="13"/>
      <c r="B414" s="233"/>
      <c r="C414" s="234"/>
      <c r="D414" s="228" t="s">
        <v>156</v>
      </c>
      <c r="E414" s="235" t="s">
        <v>44</v>
      </c>
      <c r="F414" s="236" t="s">
        <v>1340</v>
      </c>
      <c r="G414" s="234"/>
      <c r="H414" s="237">
        <v>9.6839999999999993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156</v>
      </c>
      <c r="AU414" s="243" t="s">
        <v>21</v>
      </c>
      <c r="AV414" s="13" t="s">
        <v>21</v>
      </c>
      <c r="AW414" s="13" t="s">
        <v>42</v>
      </c>
      <c r="AX414" s="13" t="s">
        <v>89</v>
      </c>
      <c r="AY414" s="243" t="s">
        <v>142</v>
      </c>
    </row>
    <row r="415" s="2" customFormat="1" ht="37.8" customHeight="1">
      <c r="A415" s="41"/>
      <c r="B415" s="42"/>
      <c r="C415" s="215" t="s">
        <v>200</v>
      </c>
      <c r="D415" s="215" t="s">
        <v>145</v>
      </c>
      <c r="E415" s="216" t="s">
        <v>751</v>
      </c>
      <c r="F415" s="217" t="s">
        <v>1341</v>
      </c>
      <c r="G415" s="218" t="s">
        <v>1342</v>
      </c>
      <c r="H415" s="219">
        <v>1</v>
      </c>
      <c r="I415" s="220"/>
      <c r="J415" s="221">
        <f>ROUND(I415*H415,2)</f>
        <v>0</v>
      </c>
      <c r="K415" s="217" t="s">
        <v>44</v>
      </c>
      <c r="L415" s="47"/>
      <c r="M415" s="222" t="s">
        <v>44</v>
      </c>
      <c r="N415" s="223" t="s">
        <v>53</v>
      </c>
      <c r="O415" s="87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6" t="s">
        <v>161</v>
      </c>
      <c r="AT415" s="226" t="s">
        <v>145</v>
      </c>
      <c r="AU415" s="226" t="s">
        <v>21</v>
      </c>
      <c r="AY415" s="19" t="s">
        <v>142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9" t="s">
        <v>89</v>
      </c>
      <c r="BK415" s="227">
        <f>ROUND(I415*H415,2)</f>
        <v>0</v>
      </c>
      <c r="BL415" s="19" t="s">
        <v>161</v>
      </c>
      <c r="BM415" s="226" t="s">
        <v>1343</v>
      </c>
    </row>
    <row r="416" s="13" customFormat="1">
      <c r="A416" s="13"/>
      <c r="B416" s="233"/>
      <c r="C416" s="234"/>
      <c r="D416" s="228" t="s">
        <v>156</v>
      </c>
      <c r="E416" s="235" t="s">
        <v>44</v>
      </c>
      <c r="F416" s="236" t="s">
        <v>89</v>
      </c>
      <c r="G416" s="234"/>
      <c r="H416" s="237">
        <v>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156</v>
      </c>
      <c r="AU416" s="243" t="s">
        <v>21</v>
      </c>
      <c r="AV416" s="13" t="s">
        <v>21</v>
      </c>
      <c r="AW416" s="13" t="s">
        <v>42</v>
      </c>
      <c r="AX416" s="13" t="s">
        <v>89</v>
      </c>
      <c r="AY416" s="243" t="s">
        <v>142</v>
      </c>
    </row>
    <row r="417" s="2" customFormat="1" ht="16.5" customHeight="1">
      <c r="A417" s="41"/>
      <c r="B417" s="42"/>
      <c r="C417" s="215" t="s">
        <v>798</v>
      </c>
      <c r="D417" s="215" t="s">
        <v>145</v>
      </c>
      <c r="E417" s="216" t="s">
        <v>1344</v>
      </c>
      <c r="F417" s="217" t="s">
        <v>1345</v>
      </c>
      <c r="G417" s="218" t="s">
        <v>467</v>
      </c>
      <c r="H417" s="219">
        <v>2</v>
      </c>
      <c r="I417" s="220"/>
      <c r="J417" s="221">
        <f>ROUND(I417*H417,2)</f>
        <v>0</v>
      </c>
      <c r="K417" s="217" t="s">
        <v>44</v>
      </c>
      <c r="L417" s="47"/>
      <c r="M417" s="222" t="s">
        <v>44</v>
      </c>
      <c r="N417" s="223" t="s">
        <v>53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161</v>
      </c>
      <c r="AT417" s="226" t="s">
        <v>145</v>
      </c>
      <c r="AU417" s="226" t="s">
        <v>21</v>
      </c>
      <c r="AY417" s="19" t="s">
        <v>142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89</v>
      </c>
      <c r="BK417" s="227">
        <f>ROUND(I417*H417,2)</f>
        <v>0</v>
      </c>
      <c r="BL417" s="19" t="s">
        <v>161</v>
      </c>
      <c r="BM417" s="226" t="s">
        <v>1346</v>
      </c>
    </row>
    <row r="418" s="13" customFormat="1">
      <c r="A418" s="13"/>
      <c r="B418" s="233"/>
      <c r="C418" s="234"/>
      <c r="D418" s="228" t="s">
        <v>156</v>
      </c>
      <c r="E418" s="235" t="s">
        <v>44</v>
      </c>
      <c r="F418" s="236" t="s">
        <v>21</v>
      </c>
      <c r="G418" s="234"/>
      <c r="H418" s="237">
        <v>2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156</v>
      </c>
      <c r="AU418" s="243" t="s">
        <v>21</v>
      </c>
      <c r="AV418" s="13" t="s">
        <v>21</v>
      </c>
      <c r="AW418" s="13" t="s">
        <v>42</v>
      </c>
      <c r="AX418" s="13" t="s">
        <v>89</v>
      </c>
      <c r="AY418" s="243" t="s">
        <v>142</v>
      </c>
    </row>
    <row r="419" s="2" customFormat="1" ht="16.5" customHeight="1">
      <c r="A419" s="41"/>
      <c r="B419" s="42"/>
      <c r="C419" s="215" t="s">
        <v>802</v>
      </c>
      <c r="D419" s="215" t="s">
        <v>145</v>
      </c>
      <c r="E419" s="216" t="s">
        <v>1347</v>
      </c>
      <c r="F419" s="217" t="s">
        <v>1348</v>
      </c>
      <c r="G419" s="218" t="s">
        <v>467</v>
      </c>
      <c r="H419" s="219">
        <v>3</v>
      </c>
      <c r="I419" s="220"/>
      <c r="J419" s="221">
        <f>ROUND(I419*H419,2)</f>
        <v>0</v>
      </c>
      <c r="K419" s="217" t="s">
        <v>44</v>
      </c>
      <c r="L419" s="47"/>
      <c r="M419" s="222" t="s">
        <v>44</v>
      </c>
      <c r="N419" s="223" t="s">
        <v>53</v>
      </c>
      <c r="O419" s="87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161</v>
      </c>
      <c r="AT419" s="226" t="s">
        <v>145</v>
      </c>
      <c r="AU419" s="226" t="s">
        <v>21</v>
      </c>
      <c r="AY419" s="19" t="s">
        <v>142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9" t="s">
        <v>89</v>
      </c>
      <c r="BK419" s="227">
        <f>ROUND(I419*H419,2)</f>
        <v>0</v>
      </c>
      <c r="BL419" s="19" t="s">
        <v>161</v>
      </c>
      <c r="BM419" s="226" t="s">
        <v>1349</v>
      </c>
    </row>
    <row r="420" s="13" customFormat="1">
      <c r="A420" s="13"/>
      <c r="B420" s="233"/>
      <c r="C420" s="234"/>
      <c r="D420" s="228" t="s">
        <v>156</v>
      </c>
      <c r="E420" s="235" t="s">
        <v>44</v>
      </c>
      <c r="F420" s="236" t="s">
        <v>157</v>
      </c>
      <c r="G420" s="234"/>
      <c r="H420" s="237">
        <v>3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156</v>
      </c>
      <c r="AU420" s="243" t="s">
        <v>21</v>
      </c>
      <c r="AV420" s="13" t="s">
        <v>21</v>
      </c>
      <c r="AW420" s="13" t="s">
        <v>42</v>
      </c>
      <c r="AX420" s="13" t="s">
        <v>89</v>
      </c>
      <c r="AY420" s="243" t="s">
        <v>142</v>
      </c>
    </row>
    <row r="421" s="12" customFormat="1" ht="22.8" customHeight="1">
      <c r="A421" s="12"/>
      <c r="B421" s="199"/>
      <c r="C421" s="200"/>
      <c r="D421" s="201" t="s">
        <v>81</v>
      </c>
      <c r="E421" s="213" t="s">
        <v>182</v>
      </c>
      <c r="F421" s="213" t="s">
        <v>755</v>
      </c>
      <c r="G421" s="200"/>
      <c r="H421" s="200"/>
      <c r="I421" s="203"/>
      <c r="J421" s="214">
        <f>BK421</f>
        <v>0</v>
      </c>
      <c r="K421" s="200"/>
      <c r="L421" s="205"/>
      <c r="M421" s="206"/>
      <c r="N421" s="207"/>
      <c r="O421" s="207"/>
      <c r="P421" s="208">
        <f>SUM(P422:P442)</f>
        <v>0</v>
      </c>
      <c r="Q421" s="207"/>
      <c r="R421" s="208">
        <f>SUM(R422:R442)</f>
        <v>7.1014890000000008</v>
      </c>
      <c r="S421" s="207"/>
      <c r="T421" s="209">
        <f>SUM(T422:T442)</f>
        <v>0.062100000000000009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0" t="s">
        <v>89</v>
      </c>
      <c r="AT421" s="211" t="s">
        <v>81</v>
      </c>
      <c r="AU421" s="211" t="s">
        <v>89</v>
      </c>
      <c r="AY421" s="210" t="s">
        <v>142</v>
      </c>
      <c r="BK421" s="212">
        <f>SUM(BK422:BK442)</f>
        <v>0</v>
      </c>
    </row>
    <row r="422" s="2" customFormat="1" ht="24.15" customHeight="1">
      <c r="A422" s="41"/>
      <c r="B422" s="42"/>
      <c r="C422" s="215" t="s">
        <v>809</v>
      </c>
      <c r="D422" s="215" t="s">
        <v>145</v>
      </c>
      <c r="E422" s="216" t="s">
        <v>757</v>
      </c>
      <c r="F422" s="217" t="s">
        <v>758</v>
      </c>
      <c r="G422" s="218" t="s">
        <v>265</v>
      </c>
      <c r="H422" s="219">
        <v>42</v>
      </c>
      <c r="I422" s="220"/>
      <c r="J422" s="221">
        <f>ROUND(I422*H422,2)</f>
        <v>0</v>
      </c>
      <c r="K422" s="217" t="s">
        <v>233</v>
      </c>
      <c r="L422" s="47"/>
      <c r="M422" s="222" t="s">
        <v>44</v>
      </c>
      <c r="N422" s="223" t="s">
        <v>53</v>
      </c>
      <c r="O422" s="87"/>
      <c r="P422" s="224">
        <f>O422*H422</f>
        <v>0</v>
      </c>
      <c r="Q422" s="224">
        <v>0.16850000000000001</v>
      </c>
      <c r="R422" s="224">
        <f>Q422*H422</f>
        <v>7.0770000000000008</v>
      </c>
      <c r="S422" s="224">
        <v>0</v>
      </c>
      <c r="T422" s="225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6" t="s">
        <v>161</v>
      </c>
      <c r="AT422" s="226" t="s">
        <v>145</v>
      </c>
      <c r="AU422" s="226" t="s">
        <v>21</v>
      </c>
      <c r="AY422" s="19" t="s">
        <v>142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19" t="s">
        <v>89</v>
      </c>
      <c r="BK422" s="227">
        <f>ROUND(I422*H422,2)</f>
        <v>0</v>
      </c>
      <c r="BL422" s="19" t="s">
        <v>161</v>
      </c>
      <c r="BM422" s="226" t="s">
        <v>1350</v>
      </c>
    </row>
    <row r="423" s="2" customFormat="1">
      <c r="A423" s="41"/>
      <c r="B423" s="42"/>
      <c r="C423" s="43"/>
      <c r="D423" s="250" t="s">
        <v>235</v>
      </c>
      <c r="E423" s="43"/>
      <c r="F423" s="251" t="s">
        <v>760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19" t="s">
        <v>235</v>
      </c>
      <c r="AU423" s="19" t="s">
        <v>21</v>
      </c>
    </row>
    <row r="424" s="13" customFormat="1">
      <c r="A424" s="13"/>
      <c r="B424" s="233"/>
      <c r="C424" s="234"/>
      <c r="D424" s="228" t="s">
        <v>156</v>
      </c>
      <c r="E424" s="235" t="s">
        <v>44</v>
      </c>
      <c r="F424" s="236" t="s">
        <v>268</v>
      </c>
      <c r="G424" s="234"/>
      <c r="H424" s="237">
        <v>42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156</v>
      </c>
      <c r="AU424" s="243" t="s">
        <v>21</v>
      </c>
      <c r="AV424" s="13" t="s">
        <v>21</v>
      </c>
      <c r="AW424" s="13" t="s">
        <v>42</v>
      </c>
      <c r="AX424" s="13" t="s">
        <v>89</v>
      </c>
      <c r="AY424" s="243" t="s">
        <v>142</v>
      </c>
    </row>
    <row r="425" s="2" customFormat="1" ht="33" customHeight="1">
      <c r="A425" s="41"/>
      <c r="B425" s="42"/>
      <c r="C425" s="215" t="s">
        <v>818</v>
      </c>
      <c r="D425" s="215" t="s">
        <v>145</v>
      </c>
      <c r="E425" s="216" t="s">
        <v>763</v>
      </c>
      <c r="F425" s="217" t="s">
        <v>764</v>
      </c>
      <c r="G425" s="218" t="s">
        <v>265</v>
      </c>
      <c r="H425" s="219">
        <v>36</v>
      </c>
      <c r="I425" s="220"/>
      <c r="J425" s="221">
        <f>ROUND(I425*H425,2)</f>
        <v>0</v>
      </c>
      <c r="K425" s="217" t="s">
        <v>233</v>
      </c>
      <c r="L425" s="47"/>
      <c r="M425" s="222" t="s">
        <v>44</v>
      </c>
      <c r="N425" s="223" t="s">
        <v>53</v>
      </c>
      <c r="O425" s="87"/>
      <c r="P425" s="224">
        <f>O425*H425</f>
        <v>0</v>
      </c>
      <c r="Q425" s="224">
        <v>0.00060999999999999997</v>
      </c>
      <c r="R425" s="224">
        <f>Q425*H425</f>
        <v>0.02196</v>
      </c>
      <c r="S425" s="224">
        <v>0</v>
      </c>
      <c r="T425" s="225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6" t="s">
        <v>161</v>
      </c>
      <c r="AT425" s="226" t="s">
        <v>145</v>
      </c>
      <c r="AU425" s="226" t="s">
        <v>21</v>
      </c>
      <c r="AY425" s="19" t="s">
        <v>142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9" t="s">
        <v>89</v>
      </c>
      <c r="BK425" s="227">
        <f>ROUND(I425*H425,2)</f>
        <v>0</v>
      </c>
      <c r="BL425" s="19" t="s">
        <v>161</v>
      </c>
      <c r="BM425" s="226" t="s">
        <v>1351</v>
      </c>
    </row>
    <row r="426" s="2" customFormat="1">
      <c r="A426" s="41"/>
      <c r="B426" s="42"/>
      <c r="C426" s="43"/>
      <c r="D426" s="250" t="s">
        <v>235</v>
      </c>
      <c r="E426" s="43"/>
      <c r="F426" s="251" t="s">
        <v>766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19" t="s">
        <v>235</v>
      </c>
      <c r="AU426" s="19" t="s">
        <v>21</v>
      </c>
    </row>
    <row r="427" s="13" customFormat="1">
      <c r="A427" s="13"/>
      <c r="B427" s="233"/>
      <c r="C427" s="234"/>
      <c r="D427" s="228" t="s">
        <v>156</v>
      </c>
      <c r="E427" s="235" t="s">
        <v>44</v>
      </c>
      <c r="F427" s="236" t="s">
        <v>767</v>
      </c>
      <c r="G427" s="234"/>
      <c r="H427" s="237">
        <v>36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156</v>
      </c>
      <c r="AU427" s="243" t="s">
        <v>21</v>
      </c>
      <c r="AV427" s="13" t="s">
        <v>21</v>
      </c>
      <c r="AW427" s="13" t="s">
        <v>42</v>
      </c>
      <c r="AX427" s="13" t="s">
        <v>89</v>
      </c>
      <c r="AY427" s="243" t="s">
        <v>142</v>
      </c>
    </row>
    <row r="428" s="2" customFormat="1" ht="16.5" customHeight="1">
      <c r="A428" s="41"/>
      <c r="B428" s="42"/>
      <c r="C428" s="215" t="s">
        <v>825</v>
      </c>
      <c r="D428" s="215" t="s">
        <v>145</v>
      </c>
      <c r="E428" s="216" t="s">
        <v>769</v>
      </c>
      <c r="F428" s="217" t="s">
        <v>770</v>
      </c>
      <c r="G428" s="218" t="s">
        <v>265</v>
      </c>
      <c r="H428" s="219">
        <v>36</v>
      </c>
      <c r="I428" s="220"/>
      <c r="J428" s="221">
        <f>ROUND(I428*H428,2)</f>
        <v>0</v>
      </c>
      <c r="K428" s="217" t="s">
        <v>233</v>
      </c>
      <c r="L428" s="47"/>
      <c r="M428" s="222" t="s">
        <v>44</v>
      </c>
      <c r="N428" s="223" t="s">
        <v>53</v>
      </c>
      <c r="O428" s="87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161</v>
      </c>
      <c r="AT428" s="226" t="s">
        <v>145</v>
      </c>
      <c r="AU428" s="226" t="s">
        <v>21</v>
      </c>
      <c r="AY428" s="19" t="s">
        <v>142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9" t="s">
        <v>89</v>
      </c>
      <c r="BK428" s="227">
        <f>ROUND(I428*H428,2)</f>
        <v>0</v>
      </c>
      <c r="BL428" s="19" t="s">
        <v>161</v>
      </c>
      <c r="BM428" s="226" t="s">
        <v>1352</v>
      </c>
    </row>
    <row r="429" s="2" customFormat="1">
      <c r="A429" s="41"/>
      <c r="B429" s="42"/>
      <c r="C429" s="43"/>
      <c r="D429" s="250" t="s">
        <v>235</v>
      </c>
      <c r="E429" s="43"/>
      <c r="F429" s="251" t="s">
        <v>772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235</v>
      </c>
      <c r="AU429" s="19" t="s">
        <v>21</v>
      </c>
    </row>
    <row r="430" s="13" customFormat="1">
      <c r="A430" s="13"/>
      <c r="B430" s="233"/>
      <c r="C430" s="234"/>
      <c r="D430" s="228" t="s">
        <v>156</v>
      </c>
      <c r="E430" s="235" t="s">
        <v>44</v>
      </c>
      <c r="F430" s="236" t="s">
        <v>767</v>
      </c>
      <c r="G430" s="234"/>
      <c r="H430" s="237">
        <v>36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156</v>
      </c>
      <c r="AU430" s="243" t="s">
        <v>21</v>
      </c>
      <c r="AV430" s="13" t="s">
        <v>21</v>
      </c>
      <c r="AW430" s="13" t="s">
        <v>42</v>
      </c>
      <c r="AX430" s="13" t="s">
        <v>89</v>
      </c>
      <c r="AY430" s="243" t="s">
        <v>142</v>
      </c>
    </row>
    <row r="431" s="2" customFormat="1" ht="24.15" customHeight="1">
      <c r="A431" s="41"/>
      <c r="B431" s="42"/>
      <c r="C431" s="215" t="s">
        <v>830</v>
      </c>
      <c r="D431" s="215" t="s">
        <v>145</v>
      </c>
      <c r="E431" s="216" t="s">
        <v>1353</v>
      </c>
      <c r="F431" s="217" t="s">
        <v>1354</v>
      </c>
      <c r="G431" s="218" t="s">
        <v>265</v>
      </c>
      <c r="H431" s="219">
        <v>0.90000000000000002</v>
      </c>
      <c r="I431" s="220"/>
      <c r="J431" s="221">
        <f>ROUND(I431*H431,2)</f>
        <v>0</v>
      </c>
      <c r="K431" s="217" t="s">
        <v>233</v>
      </c>
      <c r="L431" s="47"/>
      <c r="M431" s="222" t="s">
        <v>44</v>
      </c>
      <c r="N431" s="223" t="s">
        <v>53</v>
      </c>
      <c r="O431" s="87"/>
      <c r="P431" s="224">
        <f>O431*H431</f>
        <v>0</v>
      </c>
      <c r="Q431" s="224">
        <v>0.00281</v>
      </c>
      <c r="R431" s="224">
        <f>Q431*H431</f>
        <v>0.002529</v>
      </c>
      <c r="S431" s="224">
        <v>0.069000000000000006</v>
      </c>
      <c r="T431" s="225">
        <f>S431*H431</f>
        <v>0.062100000000000009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161</v>
      </c>
      <c r="AT431" s="226" t="s">
        <v>145</v>
      </c>
      <c r="AU431" s="226" t="s">
        <v>21</v>
      </c>
      <c r="AY431" s="19" t="s">
        <v>142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9" t="s">
        <v>89</v>
      </c>
      <c r="BK431" s="227">
        <f>ROUND(I431*H431,2)</f>
        <v>0</v>
      </c>
      <c r="BL431" s="19" t="s">
        <v>161</v>
      </c>
      <c r="BM431" s="226" t="s">
        <v>1355</v>
      </c>
    </row>
    <row r="432" s="2" customFormat="1">
      <c r="A432" s="41"/>
      <c r="B432" s="42"/>
      <c r="C432" s="43"/>
      <c r="D432" s="250" t="s">
        <v>235</v>
      </c>
      <c r="E432" s="43"/>
      <c r="F432" s="251" t="s">
        <v>1356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19" t="s">
        <v>235</v>
      </c>
      <c r="AU432" s="19" t="s">
        <v>21</v>
      </c>
    </row>
    <row r="433" s="13" customFormat="1">
      <c r="A433" s="13"/>
      <c r="B433" s="233"/>
      <c r="C433" s="234"/>
      <c r="D433" s="228" t="s">
        <v>156</v>
      </c>
      <c r="E433" s="235" t="s">
        <v>44</v>
      </c>
      <c r="F433" s="236" t="s">
        <v>1357</v>
      </c>
      <c r="G433" s="234"/>
      <c r="H433" s="237">
        <v>0.90000000000000002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156</v>
      </c>
      <c r="AU433" s="243" t="s">
        <v>21</v>
      </c>
      <c r="AV433" s="13" t="s">
        <v>21</v>
      </c>
      <c r="AW433" s="13" t="s">
        <v>42</v>
      </c>
      <c r="AX433" s="13" t="s">
        <v>89</v>
      </c>
      <c r="AY433" s="243" t="s">
        <v>142</v>
      </c>
    </row>
    <row r="434" s="2" customFormat="1" ht="37.8" customHeight="1">
      <c r="A434" s="41"/>
      <c r="B434" s="42"/>
      <c r="C434" s="215" t="s">
        <v>836</v>
      </c>
      <c r="D434" s="215" t="s">
        <v>145</v>
      </c>
      <c r="E434" s="216" t="s">
        <v>774</v>
      </c>
      <c r="F434" s="217" t="s">
        <v>775</v>
      </c>
      <c r="G434" s="218" t="s">
        <v>265</v>
      </c>
      <c r="H434" s="219">
        <v>54</v>
      </c>
      <c r="I434" s="220"/>
      <c r="J434" s="221">
        <f>ROUND(I434*H434,2)</f>
        <v>0</v>
      </c>
      <c r="K434" s="217" t="s">
        <v>233</v>
      </c>
      <c r="L434" s="47"/>
      <c r="M434" s="222" t="s">
        <v>44</v>
      </c>
      <c r="N434" s="223" t="s">
        <v>53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161</v>
      </c>
      <c r="AT434" s="226" t="s">
        <v>145</v>
      </c>
      <c r="AU434" s="226" t="s">
        <v>21</v>
      </c>
      <c r="AY434" s="19" t="s">
        <v>142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9" t="s">
        <v>89</v>
      </c>
      <c r="BK434" s="227">
        <f>ROUND(I434*H434,2)</f>
        <v>0</v>
      </c>
      <c r="BL434" s="19" t="s">
        <v>161</v>
      </c>
      <c r="BM434" s="226" t="s">
        <v>1358</v>
      </c>
    </row>
    <row r="435" s="2" customFormat="1">
      <c r="A435" s="41"/>
      <c r="B435" s="42"/>
      <c r="C435" s="43"/>
      <c r="D435" s="250" t="s">
        <v>235</v>
      </c>
      <c r="E435" s="43"/>
      <c r="F435" s="251" t="s">
        <v>777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235</v>
      </c>
      <c r="AU435" s="19" t="s">
        <v>21</v>
      </c>
    </row>
    <row r="436" s="13" customFormat="1">
      <c r="A436" s="13"/>
      <c r="B436" s="233"/>
      <c r="C436" s="234"/>
      <c r="D436" s="228" t="s">
        <v>156</v>
      </c>
      <c r="E436" s="235" t="s">
        <v>44</v>
      </c>
      <c r="F436" s="236" t="s">
        <v>1036</v>
      </c>
      <c r="G436" s="234"/>
      <c r="H436" s="237">
        <v>54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156</v>
      </c>
      <c r="AU436" s="243" t="s">
        <v>21</v>
      </c>
      <c r="AV436" s="13" t="s">
        <v>21</v>
      </c>
      <c r="AW436" s="13" t="s">
        <v>42</v>
      </c>
      <c r="AX436" s="13" t="s">
        <v>89</v>
      </c>
      <c r="AY436" s="243" t="s">
        <v>142</v>
      </c>
    </row>
    <row r="437" s="2" customFormat="1" ht="37.8" customHeight="1">
      <c r="A437" s="41"/>
      <c r="B437" s="42"/>
      <c r="C437" s="215" t="s">
        <v>844</v>
      </c>
      <c r="D437" s="215" t="s">
        <v>145</v>
      </c>
      <c r="E437" s="216" t="s">
        <v>1359</v>
      </c>
      <c r="F437" s="217" t="s">
        <v>1360</v>
      </c>
      <c r="G437" s="218" t="s">
        <v>199</v>
      </c>
      <c r="H437" s="219">
        <v>17</v>
      </c>
      <c r="I437" s="220"/>
      <c r="J437" s="221">
        <f>ROUND(I437*H437,2)</f>
        <v>0</v>
      </c>
      <c r="K437" s="217" t="s">
        <v>233</v>
      </c>
      <c r="L437" s="47"/>
      <c r="M437" s="222" t="s">
        <v>44</v>
      </c>
      <c r="N437" s="223" t="s">
        <v>53</v>
      </c>
      <c r="O437" s="87"/>
      <c r="P437" s="224">
        <f>O437*H437</f>
        <v>0</v>
      </c>
      <c r="Q437" s="224">
        <v>0</v>
      </c>
      <c r="R437" s="224">
        <f>Q437*H437</f>
        <v>0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161</v>
      </c>
      <c r="AT437" s="226" t="s">
        <v>145</v>
      </c>
      <c r="AU437" s="226" t="s">
        <v>21</v>
      </c>
      <c r="AY437" s="19" t="s">
        <v>142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9" t="s">
        <v>89</v>
      </c>
      <c r="BK437" s="227">
        <f>ROUND(I437*H437,2)</f>
        <v>0</v>
      </c>
      <c r="BL437" s="19" t="s">
        <v>161</v>
      </c>
      <c r="BM437" s="226" t="s">
        <v>1361</v>
      </c>
    </row>
    <row r="438" s="2" customFormat="1">
      <c r="A438" s="41"/>
      <c r="B438" s="42"/>
      <c r="C438" s="43"/>
      <c r="D438" s="250" t="s">
        <v>235</v>
      </c>
      <c r="E438" s="43"/>
      <c r="F438" s="251" t="s">
        <v>1362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19" t="s">
        <v>235</v>
      </c>
      <c r="AU438" s="19" t="s">
        <v>21</v>
      </c>
    </row>
    <row r="439" s="13" customFormat="1">
      <c r="A439" s="13"/>
      <c r="B439" s="233"/>
      <c r="C439" s="234"/>
      <c r="D439" s="228" t="s">
        <v>156</v>
      </c>
      <c r="E439" s="235" t="s">
        <v>44</v>
      </c>
      <c r="F439" s="236" t="s">
        <v>326</v>
      </c>
      <c r="G439" s="234"/>
      <c r="H439" s="237">
        <v>17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156</v>
      </c>
      <c r="AU439" s="243" t="s">
        <v>21</v>
      </c>
      <c r="AV439" s="13" t="s">
        <v>21</v>
      </c>
      <c r="AW439" s="13" t="s">
        <v>42</v>
      </c>
      <c r="AX439" s="13" t="s">
        <v>89</v>
      </c>
      <c r="AY439" s="243" t="s">
        <v>142</v>
      </c>
    </row>
    <row r="440" s="2" customFormat="1" ht="33" customHeight="1">
      <c r="A440" s="41"/>
      <c r="B440" s="42"/>
      <c r="C440" s="215" t="s">
        <v>1363</v>
      </c>
      <c r="D440" s="215" t="s">
        <v>145</v>
      </c>
      <c r="E440" s="216" t="s">
        <v>779</v>
      </c>
      <c r="F440" s="217" t="s">
        <v>780</v>
      </c>
      <c r="G440" s="218" t="s">
        <v>199</v>
      </c>
      <c r="H440" s="219">
        <v>2</v>
      </c>
      <c r="I440" s="220"/>
      <c r="J440" s="221">
        <f>ROUND(I440*H440,2)</f>
        <v>0</v>
      </c>
      <c r="K440" s="217" t="s">
        <v>233</v>
      </c>
      <c r="L440" s="47"/>
      <c r="M440" s="222" t="s">
        <v>44</v>
      </c>
      <c r="N440" s="223" t="s">
        <v>53</v>
      </c>
      <c r="O440" s="87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161</v>
      </c>
      <c r="AT440" s="226" t="s">
        <v>145</v>
      </c>
      <c r="AU440" s="226" t="s">
        <v>21</v>
      </c>
      <c r="AY440" s="19" t="s">
        <v>142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9" t="s">
        <v>89</v>
      </c>
      <c r="BK440" s="227">
        <f>ROUND(I440*H440,2)</f>
        <v>0</v>
      </c>
      <c r="BL440" s="19" t="s">
        <v>161</v>
      </c>
      <c r="BM440" s="226" t="s">
        <v>1364</v>
      </c>
    </row>
    <row r="441" s="2" customFormat="1">
      <c r="A441" s="41"/>
      <c r="B441" s="42"/>
      <c r="C441" s="43"/>
      <c r="D441" s="250" t="s">
        <v>235</v>
      </c>
      <c r="E441" s="43"/>
      <c r="F441" s="251" t="s">
        <v>782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19" t="s">
        <v>235</v>
      </c>
      <c r="AU441" s="19" t="s">
        <v>21</v>
      </c>
    </row>
    <row r="442" s="13" customFormat="1">
      <c r="A442" s="13"/>
      <c r="B442" s="233"/>
      <c r="C442" s="234"/>
      <c r="D442" s="228" t="s">
        <v>156</v>
      </c>
      <c r="E442" s="235" t="s">
        <v>44</v>
      </c>
      <c r="F442" s="236" t="s">
        <v>21</v>
      </c>
      <c r="G442" s="234"/>
      <c r="H442" s="237">
        <v>2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156</v>
      </c>
      <c r="AU442" s="243" t="s">
        <v>21</v>
      </c>
      <c r="AV442" s="13" t="s">
        <v>21</v>
      </c>
      <c r="AW442" s="13" t="s">
        <v>42</v>
      </c>
      <c r="AX442" s="13" t="s">
        <v>89</v>
      </c>
      <c r="AY442" s="243" t="s">
        <v>142</v>
      </c>
    </row>
    <row r="443" s="12" customFormat="1" ht="22.8" customHeight="1">
      <c r="A443" s="12"/>
      <c r="B443" s="199"/>
      <c r="C443" s="200"/>
      <c r="D443" s="201" t="s">
        <v>81</v>
      </c>
      <c r="E443" s="213" t="s">
        <v>783</v>
      </c>
      <c r="F443" s="213" t="s">
        <v>784</v>
      </c>
      <c r="G443" s="200"/>
      <c r="H443" s="200"/>
      <c r="I443" s="203"/>
      <c r="J443" s="214">
        <f>BK443</f>
        <v>0</v>
      </c>
      <c r="K443" s="200"/>
      <c r="L443" s="205"/>
      <c r="M443" s="206"/>
      <c r="N443" s="207"/>
      <c r="O443" s="207"/>
      <c r="P443" s="208">
        <f>SUM(P444:P474)</f>
        <v>0</v>
      </c>
      <c r="Q443" s="207"/>
      <c r="R443" s="208">
        <f>SUM(R444:R474)</f>
        <v>0</v>
      </c>
      <c r="S443" s="207"/>
      <c r="T443" s="209">
        <f>SUM(T444:T474)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0" t="s">
        <v>89</v>
      </c>
      <c r="AT443" s="211" t="s">
        <v>81</v>
      </c>
      <c r="AU443" s="211" t="s">
        <v>89</v>
      </c>
      <c r="AY443" s="210" t="s">
        <v>142</v>
      </c>
      <c r="BK443" s="212">
        <f>SUM(BK444:BK474)</f>
        <v>0</v>
      </c>
    </row>
    <row r="444" s="2" customFormat="1" ht="21.75" customHeight="1">
      <c r="A444" s="41"/>
      <c r="B444" s="42"/>
      <c r="C444" s="215" t="s">
        <v>1365</v>
      </c>
      <c r="D444" s="215" t="s">
        <v>145</v>
      </c>
      <c r="E444" s="216" t="s">
        <v>1366</v>
      </c>
      <c r="F444" s="217" t="s">
        <v>1367</v>
      </c>
      <c r="G444" s="218" t="s">
        <v>405</v>
      </c>
      <c r="H444" s="219">
        <v>0.82499999999999996</v>
      </c>
      <c r="I444" s="220"/>
      <c r="J444" s="221">
        <f>ROUND(I444*H444,2)</f>
        <v>0</v>
      </c>
      <c r="K444" s="217" t="s">
        <v>233</v>
      </c>
      <c r="L444" s="47"/>
      <c r="M444" s="222" t="s">
        <v>44</v>
      </c>
      <c r="N444" s="223" t="s">
        <v>53</v>
      </c>
      <c r="O444" s="87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161</v>
      </c>
      <c r="AT444" s="226" t="s">
        <v>145</v>
      </c>
      <c r="AU444" s="226" t="s">
        <v>21</v>
      </c>
      <c r="AY444" s="19" t="s">
        <v>142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9" t="s">
        <v>89</v>
      </c>
      <c r="BK444" s="227">
        <f>ROUND(I444*H444,2)</f>
        <v>0</v>
      </c>
      <c r="BL444" s="19" t="s">
        <v>161</v>
      </c>
      <c r="BM444" s="226" t="s">
        <v>1368</v>
      </c>
    </row>
    <row r="445" s="2" customFormat="1">
      <c r="A445" s="41"/>
      <c r="B445" s="42"/>
      <c r="C445" s="43"/>
      <c r="D445" s="250" t="s">
        <v>235</v>
      </c>
      <c r="E445" s="43"/>
      <c r="F445" s="251" t="s">
        <v>1369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19" t="s">
        <v>235</v>
      </c>
      <c r="AU445" s="19" t="s">
        <v>21</v>
      </c>
    </row>
    <row r="446" s="13" customFormat="1">
      <c r="A446" s="13"/>
      <c r="B446" s="233"/>
      <c r="C446" s="234"/>
      <c r="D446" s="228" t="s">
        <v>156</v>
      </c>
      <c r="E446" s="235" t="s">
        <v>44</v>
      </c>
      <c r="F446" s="236" t="s">
        <v>1370</v>
      </c>
      <c r="G446" s="234"/>
      <c r="H446" s="237">
        <v>0.82499999999999996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156</v>
      </c>
      <c r="AU446" s="243" t="s">
        <v>21</v>
      </c>
      <c r="AV446" s="13" t="s">
        <v>21</v>
      </c>
      <c r="AW446" s="13" t="s">
        <v>42</v>
      </c>
      <c r="AX446" s="13" t="s">
        <v>89</v>
      </c>
      <c r="AY446" s="243" t="s">
        <v>142</v>
      </c>
    </row>
    <row r="447" s="2" customFormat="1" ht="24.15" customHeight="1">
      <c r="A447" s="41"/>
      <c r="B447" s="42"/>
      <c r="C447" s="215" t="s">
        <v>1371</v>
      </c>
      <c r="D447" s="215" t="s">
        <v>145</v>
      </c>
      <c r="E447" s="216" t="s">
        <v>1372</v>
      </c>
      <c r="F447" s="217" t="s">
        <v>1373</v>
      </c>
      <c r="G447" s="218" t="s">
        <v>405</v>
      </c>
      <c r="H447" s="219">
        <v>3.2999999999999998</v>
      </c>
      <c r="I447" s="220"/>
      <c r="J447" s="221">
        <f>ROUND(I447*H447,2)</f>
        <v>0</v>
      </c>
      <c r="K447" s="217" t="s">
        <v>233</v>
      </c>
      <c r="L447" s="47"/>
      <c r="M447" s="222" t="s">
        <v>44</v>
      </c>
      <c r="N447" s="223" t="s">
        <v>53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161</v>
      </c>
      <c r="AT447" s="226" t="s">
        <v>145</v>
      </c>
      <c r="AU447" s="226" t="s">
        <v>21</v>
      </c>
      <c r="AY447" s="19" t="s">
        <v>142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9" t="s">
        <v>89</v>
      </c>
      <c r="BK447" s="227">
        <f>ROUND(I447*H447,2)</f>
        <v>0</v>
      </c>
      <c r="BL447" s="19" t="s">
        <v>161</v>
      </c>
      <c r="BM447" s="226" t="s">
        <v>1374</v>
      </c>
    </row>
    <row r="448" s="2" customFormat="1">
      <c r="A448" s="41"/>
      <c r="B448" s="42"/>
      <c r="C448" s="43"/>
      <c r="D448" s="250" t="s">
        <v>235</v>
      </c>
      <c r="E448" s="43"/>
      <c r="F448" s="251" t="s">
        <v>1375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19" t="s">
        <v>235</v>
      </c>
      <c r="AU448" s="19" t="s">
        <v>21</v>
      </c>
    </row>
    <row r="449" s="13" customFormat="1">
      <c r="A449" s="13"/>
      <c r="B449" s="233"/>
      <c r="C449" s="234"/>
      <c r="D449" s="228" t="s">
        <v>156</v>
      </c>
      <c r="E449" s="235" t="s">
        <v>44</v>
      </c>
      <c r="F449" s="236" t="s">
        <v>1370</v>
      </c>
      <c r="G449" s="234"/>
      <c r="H449" s="237">
        <v>0.82499999999999996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156</v>
      </c>
      <c r="AU449" s="243" t="s">
        <v>21</v>
      </c>
      <c r="AV449" s="13" t="s">
        <v>21</v>
      </c>
      <c r="AW449" s="13" t="s">
        <v>42</v>
      </c>
      <c r="AX449" s="13" t="s">
        <v>89</v>
      </c>
      <c r="AY449" s="243" t="s">
        <v>142</v>
      </c>
    </row>
    <row r="450" s="13" customFormat="1">
      <c r="A450" s="13"/>
      <c r="B450" s="233"/>
      <c r="C450" s="234"/>
      <c r="D450" s="228" t="s">
        <v>156</v>
      </c>
      <c r="E450" s="234"/>
      <c r="F450" s="236" t="s">
        <v>1376</v>
      </c>
      <c r="G450" s="234"/>
      <c r="H450" s="237">
        <v>3.2999999999999998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156</v>
      </c>
      <c r="AU450" s="243" t="s">
        <v>21</v>
      </c>
      <c r="AV450" s="13" t="s">
        <v>21</v>
      </c>
      <c r="AW450" s="13" t="s">
        <v>4</v>
      </c>
      <c r="AX450" s="13" t="s">
        <v>89</v>
      </c>
      <c r="AY450" s="243" t="s">
        <v>142</v>
      </c>
    </row>
    <row r="451" s="2" customFormat="1" ht="24.15" customHeight="1">
      <c r="A451" s="41"/>
      <c r="B451" s="42"/>
      <c r="C451" s="215" t="s">
        <v>1377</v>
      </c>
      <c r="D451" s="215" t="s">
        <v>145</v>
      </c>
      <c r="E451" s="216" t="s">
        <v>1378</v>
      </c>
      <c r="F451" s="217" t="s">
        <v>1379</v>
      </c>
      <c r="G451" s="218" t="s">
        <v>405</v>
      </c>
      <c r="H451" s="219">
        <v>0.82499999999999996</v>
      </c>
      <c r="I451" s="220"/>
      <c r="J451" s="221">
        <f>ROUND(I451*H451,2)</f>
        <v>0</v>
      </c>
      <c r="K451" s="217" t="s">
        <v>233</v>
      </c>
      <c r="L451" s="47"/>
      <c r="M451" s="222" t="s">
        <v>44</v>
      </c>
      <c r="N451" s="223" t="s">
        <v>53</v>
      </c>
      <c r="O451" s="87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6" t="s">
        <v>161</v>
      </c>
      <c r="AT451" s="226" t="s">
        <v>145</v>
      </c>
      <c r="AU451" s="226" t="s">
        <v>21</v>
      </c>
      <c r="AY451" s="19" t="s">
        <v>142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9" t="s">
        <v>89</v>
      </c>
      <c r="BK451" s="227">
        <f>ROUND(I451*H451,2)</f>
        <v>0</v>
      </c>
      <c r="BL451" s="19" t="s">
        <v>161</v>
      </c>
      <c r="BM451" s="226" t="s">
        <v>1380</v>
      </c>
    </row>
    <row r="452" s="2" customFormat="1">
      <c r="A452" s="41"/>
      <c r="B452" s="42"/>
      <c r="C452" s="43"/>
      <c r="D452" s="250" t="s">
        <v>235</v>
      </c>
      <c r="E452" s="43"/>
      <c r="F452" s="251" t="s">
        <v>1381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19" t="s">
        <v>235</v>
      </c>
      <c r="AU452" s="19" t="s">
        <v>21</v>
      </c>
    </row>
    <row r="453" s="13" customFormat="1">
      <c r="A453" s="13"/>
      <c r="B453" s="233"/>
      <c r="C453" s="234"/>
      <c r="D453" s="228" t="s">
        <v>156</v>
      </c>
      <c r="E453" s="235" t="s">
        <v>44</v>
      </c>
      <c r="F453" s="236" t="s">
        <v>1370</v>
      </c>
      <c r="G453" s="234"/>
      <c r="H453" s="237">
        <v>0.82499999999999996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156</v>
      </c>
      <c r="AU453" s="243" t="s">
        <v>21</v>
      </c>
      <c r="AV453" s="13" t="s">
        <v>21</v>
      </c>
      <c r="AW453" s="13" t="s">
        <v>42</v>
      </c>
      <c r="AX453" s="13" t="s">
        <v>89</v>
      </c>
      <c r="AY453" s="243" t="s">
        <v>142</v>
      </c>
    </row>
    <row r="454" s="2" customFormat="1" ht="24.15" customHeight="1">
      <c r="A454" s="41"/>
      <c r="B454" s="42"/>
      <c r="C454" s="215" t="s">
        <v>580</v>
      </c>
      <c r="D454" s="215" t="s">
        <v>145</v>
      </c>
      <c r="E454" s="216" t="s">
        <v>786</v>
      </c>
      <c r="F454" s="217" t="s">
        <v>787</v>
      </c>
      <c r="G454" s="218" t="s">
        <v>405</v>
      </c>
      <c r="H454" s="219">
        <v>94.825999999999993</v>
      </c>
      <c r="I454" s="220"/>
      <c r="J454" s="221">
        <f>ROUND(I454*H454,2)</f>
        <v>0</v>
      </c>
      <c r="K454" s="217" t="s">
        <v>233</v>
      </c>
      <c r="L454" s="47"/>
      <c r="M454" s="222" t="s">
        <v>44</v>
      </c>
      <c r="N454" s="223" t="s">
        <v>53</v>
      </c>
      <c r="O454" s="87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6" t="s">
        <v>161</v>
      </c>
      <c r="AT454" s="226" t="s">
        <v>145</v>
      </c>
      <c r="AU454" s="226" t="s">
        <v>21</v>
      </c>
      <c r="AY454" s="19" t="s">
        <v>142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9" t="s">
        <v>89</v>
      </c>
      <c r="BK454" s="227">
        <f>ROUND(I454*H454,2)</f>
        <v>0</v>
      </c>
      <c r="BL454" s="19" t="s">
        <v>161</v>
      </c>
      <c r="BM454" s="226" t="s">
        <v>1382</v>
      </c>
    </row>
    <row r="455" s="2" customFormat="1">
      <c r="A455" s="41"/>
      <c r="B455" s="42"/>
      <c r="C455" s="43"/>
      <c r="D455" s="250" t="s">
        <v>235</v>
      </c>
      <c r="E455" s="43"/>
      <c r="F455" s="251" t="s">
        <v>789</v>
      </c>
      <c r="G455" s="43"/>
      <c r="H455" s="43"/>
      <c r="I455" s="230"/>
      <c r="J455" s="43"/>
      <c r="K455" s="43"/>
      <c r="L455" s="47"/>
      <c r="M455" s="231"/>
      <c r="N455" s="23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235</v>
      </c>
      <c r="AU455" s="19" t="s">
        <v>21</v>
      </c>
    </row>
    <row r="456" s="13" customFormat="1">
      <c r="A456" s="13"/>
      <c r="B456" s="233"/>
      <c r="C456" s="234"/>
      <c r="D456" s="228" t="s">
        <v>156</v>
      </c>
      <c r="E456" s="235" t="s">
        <v>44</v>
      </c>
      <c r="F456" s="236" t="s">
        <v>790</v>
      </c>
      <c r="G456" s="234"/>
      <c r="H456" s="237">
        <v>30.576000000000001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156</v>
      </c>
      <c r="AU456" s="243" t="s">
        <v>21</v>
      </c>
      <c r="AV456" s="13" t="s">
        <v>21</v>
      </c>
      <c r="AW456" s="13" t="s">
        <v>42</v>
      </c>
      <c r="AX456" s="13" t="s">
        <v>82</v>
      </c>
      <c r="AY456" s="243" t="s">
        <v>142</v>
      </c>
    </row>
    <row r="457" s="13" customFormat="1">
      <c r="A457" s="13"/>
      <c r="B457" s="233"/>
      <c r="C457" s="234"/>
      <c r="D457" s="228" t="s">
        <v>156</v>
      </c>
      <c r="E457" s="235" t="s">
        <v>44</v>
      </c>
      <c r="F457" s="236" t="s">
        <v>791</v>
      </c>
      <c r="G457" s="234"/>
      <c r="H457" s="237">
        <v>29.399999999999999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156</v>
      </c>
      <c r="AU457" s="243" t="s">
        <v>21</v>
      </c>
      <c r="AV457" s="13" t="s">
        <v>21</v>
      </c>
      <c r="AW457" s="13" t="s">
        <v>42</v>
      </c>
      <c r="AX457" s="13" t="s">
        <v>82</v>
      </c>
      <c r="AY457" s="243" t="s">
        <v>142</v>
      </c>
    </row>
    <row r="458" s="13" customFormat="1">
      <c r="A458" s="13"/>
      <c r="B458" s="233"/>
      <c r="C458" s="234"/>
      <c r="D458" s="228" t="s">
        <v>156</v>
      </c>
      <c r="E458" s="235" t="s">
        <v>44</v>
      </c>
      <c r="F458" s="236" t="s">
        <v>1383</v>
      </c>
      <c r="G458" s="234"/>
      <c r="H458" s="237">
        <v>34.850000000000001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156</v>
      </c>
      <c r="AU458" s="243" t="s">
        <v>21</v>
      </c>
      <c r="AV458" s="13" t="s">
        <v>21</v>
      </c>
      <c r="AW458" s="13" t="s">
        <v>42</v>
      </c>
      <c r="AX458" s="13" t="s">
        <v>82</v>
      </c>
      <c r="AY458" s="243" t="s">
        <v>142</v>
      </c>
    </row>
    <row r="459" s="14" customFormat="1">
      <c r="A459" s="14"/>
      <c r="B459" s="252"/>
      <c r="C459" s="253"/>
      <c r="D459" s="228" t="s">
        <v>156</v>
      </c>
      <c r="E459" s="254" t="s">
        <v>44</v>
      </c>
      <c r="F459" s="255" t="s">
        <v>248</v>
      </c>
      <c r="G459" s="253"/>
      <c r="H459" s="256">
        <v>94.825999999999993</v>
      </c>
      <c r="I459" s="257"/>
      <c r="J459" s="253"/>
      <c r="K459" s="253"/>
      <c r="L459" s="258"/>
      <c r="M459" s="259"/>
      <c r="N459" s="260"/>
      <c r="O459" s="260"/>
      <c r="P459" s="260"/>
      <c r="Q459" s="260"/>
      <c r="R459" s="260"/>
      <c r="S459" s="260"/>
      <c r="T459" s="26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2" t="s">
        <v>156</v>
      </c>
      <c r="AU459" s="262" t="s">
        <v>21</v>
      </c>
      <c r="AV459" s="14" t="s">
        <v>161</v>
      </c>
      <c r="AW459" s="14" t="s">
        <v>42</v>
      </c>
      <c r="AX459" s="14" t="s">
        <v>89</v>
      </c>
      <c r="AY459" s="262" t="s">
        <v>142</v>
      </c>
    </row>
    <row r="460" s="2" customFormat="1" ht="24.15" customHeight="1">
      <c r="A460" s="41"/>
      <c r="B460" s="42"/>
      <c r="C460" s="215" t="s">
        <v>1384</v>
      </c>
      <c r="D460" s="215" t="s">
        <v>145</v>
      </c>
      <c r="E460" s="216" t="s">
        <v>793</v>
      </c>
      <c r="F460" s="217" t="s">
        <v>794</v>
      </c>
      <c r="G460" s="218" t="s">
        <v>405</v>
      </c>
      <c r="H460" s="219">
        <v>379.30399999999997</v>
      </c>
      <c r="I460" s="220"/>
      <c r="J460" s="221">
        <f>ROUND(I460*H460,2)</f>
        <v>0</v>
      </c>
      <c r="K460" s="217" t="s">
        <v>233</v>
      </c>
      <c r="L460" s="47"/>
      <c r="M460" s="222" t="s">
        <v>44</v>
      </c>
      <c r="N460" s="223" t="s">
        <v>53</v>
      </c>
      <c r="O460" s="87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161</v>
      </c>
      <c r="AT460" s="226" t="s">
        <v>145</v>
      </c>
      <c r="AU460" s="226" t="s">
        <v>21</v>
      </c>
      <c r="AY460" s="19" t="s">
        <v>142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9" t="s">
        <v>89</v>
      </c>
      <c r="BK460" s="227">
        <f>ROUND(I460*H460,2)</f>
        <v>0</v>
      </c>
      <c r="BL460" s="19" t="s">
        <v>161</v>
      </c>
      <c r="BM460" s="226" t="s">
        <v>1385</v>
      </c>
    </row>
    <row r="461" s="2" customFormat="1">
      <c r="A461" s="41"/>
      <c r="B461" s="42"/>
      <c r="C461" s="43"/>
      <c r="D461" s="250" t="s">
        <v>235</v>
      </c>
      <c r="E461" s="43"/>
      <c r="F461" s="251" t="s">
        <v>796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19" t="s">
        <v>235</v>
      </c>
      <c r="AU461" s="19" t="s">
        <v>21</v>
      </c>
    </row>
    <row r="462" s="13" customFormat="1">
      <c r="A462" s="13"/>
      <c r="B462" s="233"/>
      <c r="C462" s="234"/>
      <c r="D462" s="228" t="s">
        <v>156</v>
      </c>
      <c r="E462" s="235" t="s">
        <v>44</v>
      </c>
      <c r="F462" s="236" t="s">
        <v>790</v>
      </c>
      <c r="G462" s="234"/>
      <c r="H462" s="237">
        <v>30.576000000000001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156</v>
      </c>
      <c r="AU462" s="243" t="s">
        <v>21</v>
      </c>
      <c r="AV462" s="13" t="s">
        <v>21</v>
      </c>
      <c r="AW462" s="13" t="s">
        <v>42</v>
      </c>
      <c r="AX462" s="13" t="s">
        <v>82</v>
      </c>
      <c r="AY462" s="243" t="s">
        <v>142</v>
      </c>
    </row>
    <row r="463" s="13" customFormat="1">
      <c r="A463" s="13"/>
      <c r="B463" s="233"/>
      <c r="C463" s="234"/>
      <c r="D463" s="228" t="s">
        <v>156</v>
      </c>
      <c r="E463" s="235" t="s">
        <v>44</v>
      </c>
      <c r="F463" s="236" t="s">
        <v>791</v>
      </c>
      <c r="G463" s="234"/>
      <c r="H463" s="237">
        <v>29.399999999999999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156</v>
      </c>
      <c r="AU463" s="243" t="s">
        <v>21</v>
      </c>
      <c r="AV463" s="13" t="s">
        <v>21</v>
      </c>
      <c r="AW463" s="13" t="s">
        <v>42</v>
      </c>
      <c r="AX463" s="13" t="s">
        <v>82</v>
      </c>
      <c r="AY463" s="243" t="s">
        <v>142</v>
      </c>
    </row>
    <row r="464" s="13" customFormat="1">
      <c r="A464" s="13"/>
      <c r="B464" s="233"/>
      <c r="C464" s="234"/>
      <c r="D464" s="228" t="s">
        <v>156</v>
      </c>
      <c r="E464" s="235" t="s">
        <v>44</v>
      </c>
      <c r="F464" s="236" t="s">
        <v>1383</v>
      </c>
      <c r="G464" s="234"/>
      <c r="H464" s="237">
        <v>34.850000000000001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156</v>
      </c>
      <c r="AU464" s="243" t="s">
        <v>21</v>
      </c>
      <c r="AV464" s="13" t="s">
        <v>21</v>
      </c>
      <c r="AW464" s="13" t="s">
        <v>42</v>
      </c>
      <c r="AX464" s="13" t="s">
        <v>82</v>
      </c>
      <c r="AY464" s="243" t="s">
        <v>142</v>
      </c>
    </row>
    <row r="465" s="14" customFormat="1">
      <c r="A465" s="14"/>
      <c r="B465" s="252"/>
      <c r="C465" s="253"/>
      <c r="D465" s="228" t="s">
        <v>156</v>
      </c>
      <c r="E465" s="254" t="s">
        <v>44</v>
      </c>
      <c r="F465" s="255" t="s">
        <v>248</v>
      </c>
      <c r="G465" s="253"/>
      <c r="H465" s="256">
        <v>94.825999999999993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2" t="s">
        <v>156</v>
      </c>
      <c r="AU465" s="262" t="s">
        <v>21</v>
      </c>
      <c r="AV465" s="14" t="s">
        <v>161</v>
      </c>
      <c r="AW465" s="14" t="s">
        <v>42</v>
      </c>
      <c r="AX465" s="14" t="s">
        <v>89</v>
      </c>
      <c r="AY465" s="262" t="s">
        <v>142</v>
      </c>
    </row>
    <row r="466" s="13" customFormat="1">
      <c r="A466" s="13"/>
      <c r="B466" s="233"/>
      <c r="C466" s="234"/>
      <c r="D466" s="228" t="s">
        <v>156</v>
      </c>
      <c r="E466" s="234"/>
      <c r="F466" s="236" t="s">
        <v>1386</v>
      </c>
      <c r="G466" s="234"/>
      <c r="H466" s="237">
        <v>379.30399999999997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156</v>
      </c>
      <c r="AU466" s="243" t="s">
        <v>21</v>
      </c>
      <c r="AV466" s="13" t="s">
        <v>21</v>
      </c>
      <c r="AW466" s="13" t="s">
        <v>4</v>
      </c>
      <c r="AX466" s="13" t="s">
        <v>89</v>
      </c>
      <c r="AY466" s="243" t="s">
        <v>142</v>
      </c>
    </row>
    <row r="467" s="2" customFormat="1" ht="24.15" customHeight="1">
      <c r="A467" s="41"/>
      <c r="B467" s="42"/>
      <c r="C467" s="215" t="s">
        <v>1387</v>
      </c>
      <c r="D467" s="215" t="s">
        <v>145</v>
      </c>
      <c r="E467" s="216" t="s">
        <v>799</v>
      </c>
      <c r="F467" s="217" t="s">
        <v>404</v>
      </c>
      <c r="G467" s="218" t="s">
        <v>405</v>
      </c>
      <c r="H467" s="219">
        <v>64.25</v>
      </c>
      <c r="I467" s="220"/>
      <c r="J467" s="221">
        <f>ROUND(I467*H467,2)</f>
        <v>0</v>
      </c>
      <c r="K467" s="217" t="s">
        <v>233</v>
      </c>
      <c r="L467" s="47"/>
      <c r="M467" s="222" t="s">
        <v>44</v>
      </c>
      <c r="N467" s="223" t="s">
        <v>53</v>
      </c>
      <c r="O467" s="87"/>
      <c r="P467" s="224">
        <f>O467*H467</f>
        <v>0</v>
      </c>
      <c r="Q467" s="224">
        <v>0</v>
      </c>
      <c r="R467" s="224">
        <f>Q467*H467</f>
        <v>0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161</v>
      </c>
      <c r="AT467" s="226" t="s">
        <v>145</v>
      </c>
      <c r="AU467" s="226" t="s">
        <v>21</v>
      </c>
      <c r="AY467" s="19" t="s">
        <v>142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9" t="s">
        <v>89</v>
      </c>
      <c r="BK467" s="227">
        <f>ROUND(I467*H467,2)</f>
        <v>0</v>
      </c>
      <c r="BL467" s="19" t="s">
        <v>161</v>
      </c>
      <c r="BM467" s="226" t="s">
        <v>1388</v>
      </c>
    </row>
    <row r="468" s="2" customFormat="1">
      <c r="A468" s="41"/>
      <c r="B468" s="42"/>
      <c r="C468" s="43"/>
      <c r="D468" s="250" t="s">
        <v>235</v>
      </c>
      <c r="E468" s="43"/>
      <c r="F468" s="251" t="s">
        <v>801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19" t="s">
        <v>235</v>
      </c>
      <c r="AU468" s="19" t="s">
        <v>21</v>
      </c>
    </row>
    <row r="469" s="13" customFormat="1">
      <c r="A469" s="13"/>
      <c r="B469" s="233"/>
      <c r="C469" s="234"/>
      <c r="D469" s="228" t="s">
        <v>156</v>
      </c>
      <c r="E469" s="235" t="s">
        <v>44</v>
      </c>
      <c r="F469" s="236" t="s">
        <v>791</v>
      </c>
      <c r="G469" s="234"/>
      <c r="H469" s="237">
        <v>29.399999999999999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156</v>
      </c>
      <c r="AU469" s="243" t="s">
        <v>21</v>
      </c>
      <c r="AV469" s="13" t="s">
        <v>21</v>
      </c>
      <c r="AW469" s="13" t="s">
        <v>42</v>
      </c>
      <c r="AX469" s="13" t="s">
        <v>82</v>
      </c>
      <c r="AY469" s="243" t="s">
        <v>142</v>
      </c>
    </row>
    <row r="470" s="13" customFormat="1">
      <c r="A470" s="13"/>
      <c r="B470" s="233"/>
      <c r="C470" s="234"/>
      <c r="D470" s="228" t="s">
        <v>156</v>
      </c>
      <c r="E470" s="235" t="s">
        <v>44</v>
      </c>
      <c r="F470" s="236" t="s">
        <v>1383</v>
      </c>
      <c r="G470" s="234"/>
      <c r="H470" s="237">
        <v>34.850000000000001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156</v>
      </c>
      <c r="AU470" s="243" t="s">
        <v>21</v>
      </c>
      <c r="AV470" s="13" t="s">
        <v>21</v>
      </c>
      <c r="AW470" s="13" t="s">
        <v>42</v>
      </c>
      <c r="AX470" s="13" t="s">
        <v>82</v>
      </c>
      <c r="AY470" s="243" t="s">
        <v>142</v>
      </c>
    </row>
    <row r="471" s="14" customFormat="1">
      <c r="A471" s="14"/>
      <c r="B471" s="252"/>
      <c r="C471" s="253"/>
      <c r="D471" s="228" t="s">
        <v>156</v>
      </c>
      <c r="E471" s="254" t="s">
        <v>44</v>
      </c>
      <c r="F471" s="255" t="s">
        <v>248</v>
      </c>
      <c r="G471" s="253"/>
      <c r="H471" s="256">
        <v>64.25</v>
      </c>
      <c r="I471" s="257"/>
      <c r="J471" s="253"/>
      <c r="K471" s="253"/>
      <c r="L471" s="258"/>
      <c r="M471" s="259"/>
      <c r="N471" s="260"/>
      <c r="O471" s="260"/>
      <c r="P471" s="260"/>
      <c r="Q471" s="260"/>
      <c r="R471" s="260"/>
      <c r="S471" s="260"/>
      <c r="T471" s="26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2" t="s">
        <v>156</v>
      </c>
      <c r="AU471" s="262" t="s">
        <v>21</v>
      </c>
      <c r="AV471" s="14" t="s">
        <v>161</v>
      </c>
      <c r="AW471" s="14" t="s">
        <v>42</v>
      </c>
      <c r="AX471" s="14" t="s">
        <v>89</v>
      </c>
      <c r="AY471" s="262" t="s">
        <v>142</v>
      </c>
    </row>
    <row r="472" s="2" customFormat="1" ht="24.15" customHeight="1">
      <c r="A472" s="41"/>
      <c r="B472" s="42"/>
      <c r="C472" s="215" t="s">
        <v>1389</v>
      </c>
      <c r="D472" s="215" t="s">
        <v>145</v>
      </c>
      <c r="E472" s="216" t="s">
        <v>803</v>
      </c>
      <c r="F472" s="217" t="s">
        <v>804</v>
      </c>
      <c r="G472" s="218" t="s">
        <v>405</v>
      </c>
      <c r="H472" s="219">
        <v>30.576000000000001</v>
      </c>
      <c r="I472" s="220"/>
      <c r="J472" s="221">
        <f>ROUND(I472*H472,2)</f>
        <v>0</v>
      </c>
      <c r="K472" s="217" t="s">
        <v>233</v>
      </c>
      <c r="L472" s="47"/>
      <c r="M472" s="222" t="s">
        <v>44</v>
      </c>
      <c r="N472" s="223" t="s">
        <v>53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161</v>
      </c>
      <c r="AT472" s="226" t="s">
        <v>145</v>
      </c>
      <c r="AU472" s="226" t="s">
        <v>21</v>
      </c>
      <c r="AY472" s="19" t="s">
        <v>142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9" t="s">
        <v>89</v>
      </c>
      <c r="BK472" s="227">
        <f>ROUND(I472*H472,2)</f>
        <v>0</v>
      </c>
      <c r="BL472" s="19" t="s">
        <v>161</v>
      </c>
      <c r="BM472" s="226" t="s">
        <v>1390</v>
      </c>
    </row>
    <row r="473" s="2" customFormat="1">
      <c r="A473" s="41"/>
      <c r="B473" s="42"/>
      <c r="C473" s="43"/>
      <c r="D473" s="250" t="s">
        <v>235</v>
      </c>
      <c r="E473" s="43"/>
      <c r="F473" s="251" t="s">
        <v>806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19" t="s">
        <v>235</v>
      </c>
      <c r="AU473" s="19" t="s">
        <v>21</v>
      </c>
    </row>
    <row r="474" s="13" customFormat="1">
      <c r="A474" s="13"/>
      <c r="B474" s="233"/>
      <c r="C474" s="234"/>
      <c r="D474" s="228" t="s">
        <v>156</v>
      </c>
      <c r="E474" s="235" t="s">
        <v>44</v>
      </c>
      <c r="F474" s="236" t="s">
        <v>790</v>
      </c>
      <c r="G474" s="234"/>
      <c r="H474" s="237">
        <v>30.576000000000001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156</v>
      </c>
      <c r="AU474" s="243" t="s">
        <v>21</v>
      </c>
      <c r="AV474" s="13" t="s">
        <v>21</v>
      </c>
      <c r="AW474" s="13" t="s">
        <v>42</v>
      </c>
      <c r="AX474" s="13" t="s">
        <v>89</v>
      </c>
      <c r="AY474" s="243" t="s">
        <v>142</v>
      </c>
    </row>
    <row r="475" s="12" customFormat="1" ht="22.8" customHeight="1">
      <c r="A475" s="12"/>
      <c r="B475" s="199"/>
      <c r="C475" s="200"/>
      <c r="D475" s="201" t="s">
        <v>81</v>
      </c>
      <c r="E475" s="213" t="s">
        <v>807</v>
      </c>
      <c r="F475" s="213" t="s">
        <v>808</v>
      </c>
      <c r="G475" s="200"/>
      <c r="H475" s="200"/>
      <c r="I475" s="203"/>
      <c r="J475" s="214">
        <f>BK475</f>
        <v>0</v>
      </c>
      <c r="K475" s="200"/>
      <c r="L475" s="205"/>
      <c r="M475" s="206"/>
      <c r="N475" s="207"/>
      <c r="O475" s="207"/>
      <c r="P475" s="208">
        <f>SUM(P476:P477)</f>
        <v>0</v>
      </c>
      <c r="Q475" s="207"/>
      <c r="R475" s="208">
        <f>SUM(R476:R477)</f>
        <v>0</v>
      </c>
      <c r="S475" s="207"/>
      <c r="T475" s="209">
        <f>SUM(T476:T477)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0" t="s">
        <v>89</v>
      </c>
      <c r="AT475" s="211" t="s">
        <v>81</v>
      </c>
      <c r="AU475" s="211" t="s">
        <v>89</v>
      </c>
      <c r="AY475" s="210" t="s">
        <v>142</v>
      </c>
      <c r="BK475" s="212">
        <f>SUM(BK476:BK477)</f>
        <v>0</v>
      </c>
    </row>
    <row r="476" s="2" customFormat="1" ht="24.15" customHeight="1">
      <c r="A476" s="41"/>
      <c r="B476" s="42"/>
      <c r="C476" s="215" t="s">
        <v>1391</v>
      </c>
      <c r="D476" s="215" t="s">
        <v>145</v>
      </c>
      <c r="E476" s="216" t="s">
        <v>810</v>
      </c>
      <c r="F476" s="217" t="s">
        <v>811</v>
      </c>
      <c r="G476" s="218" t="s">
        <v>405</v>
      </c>
      <c r="H476" s="219">
        <v>704.41099999999994</v>
      </c>
      <c r="I476" s="220"/>
      <c r="J476" s="221">
        <f>ROUND(I476*H476,2)</f>
        <v>0</v>
      </c>
      <c r="K476" s="217" t="s">
        <v>233</v>
      </c>
      <c r="L476" s="47"/>
      <c r="M476" s="222" t="s">
        <v>44</v>
      </c>
      <c r="N476" s="223" t="s">
        <v>53</v>
      </c>
      <c r="O476" s="87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161</v>
      </c>
      <c r="AT476" s="226" t="s">
        <v>145</v>
      </c>
      <c r="AU476" s="226" t="s">
        <v>21</v>
      </c>
      <c r="AY476" s="19" t="s">
        <v>142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9" t="s">
        <v>89</v>
      </c>
      <c r="BK476" s="227">
        <f>ROUND(I476*H476,2)</f>
        <v>0</v>
      </c>
      <c r="BL476" s="19" t="s">
        <v>161</v>
      </c>
      <c r="BM476" s="226" t="s">
        <v>1392</v>
      </c>
    </row>
    <row r="477" s="2" customFormat="1">
      <c r="A477" s="41"/>
      <c r="B477" s="42"/>
      <c r="C477" s="43"/>
      <c r="D477" s="250" t="s">
        <v>235</v>
      </c>
      <c r="E477" s="43"/>
      <c r="F477" s="251" t="s">
        <v>813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19" t="s">
        <v>235</v>
      </c>
      <c r="AU477" s="19" t="s">
        <v>21</v>
      </c>
    </row>
    <row r="478" s="12" customFormat="1" ht="25.92" customHeight="1">
      <c r="A478" s="12"/>
      <c r="B478" s="199"/>
      <c r="C478" s="200"/>
      <c r="D478" s="201" t="s">
        <v>81</v>
      </c>
      <c r="E478" s="202" t="s">
        <v>814</v>
      </c>
      <c r="F478" s="202" t="s">
        <v>815</v>
      </c>
      <c r="G478" s="200"/>
      <c r="H478" s="200"/>
      <c r="I478" s="203"/>
      <c r="J478" s="204">
        <f>BK478</f>
        <v>0</v>
      </c>
      <c r="K478" s="200"/>
      <c r="L478" s="205"/>
      <c r="M478" s="206"/>
      <c r="N478" s="207"/>
      <c r="O478" s="207"/>
      <c r="P478" s="208">
        <f>P479</f>
        <v>0</v>
      </c>
      <c r="Q478" s="207"/>
      <c r="R478" s="208">
        <f>R479</f>
        <v>0.024904000000000003</v>
      </c>
      <c r="S478" s="207"/>
      <c r="T478" s="209">
        <f>T479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0" t="s">
        <v>21</v>
      </c>
      <c r="AT478" s="211" t="s">
        <v>81</v>
      </c>
      <c r="AU478" s="211" t="s">
        <v>82</v>
      </c>
      <c r="AY478" s="210" t="s">
        <v>142</v>
      </c>
      <c r="BK478" s="212">
        <f>BK479</f>
        <v>0</v>
      </c>
    </row>
    <row r="479" s="12" customFormat="1" ht="22.8" customHeight="1">
      <c r="A479" s="12"/>
      <c r="B479" s="199"/>
      <c r="C479" s="200"/>
      <c r="D479" s="201" t="s">
        <v>81</v>
      </c>
      <c r="E479" s="213" t="s">
        <v>1393</v>
      </c>
      <c r="F479" s="213" t="s">
        <v>1394</v>
      </c>
      <c r="G479" s="200"/>
      <c r="H479" s="200"/>
      <c r="I479" s="203"/>
      <c r="J479" s="214">
        <f>BK479</f>
        <v>0</v>
      </c>
      <c r="K479" s="200"/>
      <c r="L479" s="205"/>
      <c r="M479" s="206"/>
      <c r="N479" s="207"/>
      <c r="O479" s="207"/>
      <c r="P479" s="208">
        <f>SUM(P480:P486)</f>
        <v>0</v>
      </c>
      <c r="Q479" s="207"/>
      <c r="R479" s="208">
        <f>SUM(R480:R486)</f>
        <v>0.024904000000000003</v>
      </c>
      <c r="S479" s="207"/>
      <c r="T479" s="209">
        <f>SUM(T480:T486)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0" t="s">
        <v>21</v>
      </c>
      <c r="AT479" s="211" t="s">
        <v>81</v>
      </c>
      <c r="AU479" s="211" t="s">
        <v>89</v>
      </c>
      <c r="AY479" s="210" t="s">
        <v>142</v>
      </c>
      <c r="BK479" s="212">
        <f>SUM(BK480:BK486)</f>
        <v>0</v>
      </c>
    </row>
    <row r="480" s="2" customFormat="1" ht="21.75" customHeight="1">
      <c r="A480" s="41"/>
      <c r="B480" s="42"/>
      <c r="C480" s="215" t="s">
        <v>1395</v>
      </c>
      <c r="D480" s="215" t="s">
        <v>145</v>
      </c>
      <c r="E480" s="216" t="s">
        <v>1396</v>
      </c>
      <c r="F480" s="217" t="s">
        <v>1397</v>
      </c>
      <c r="G480" s="218" t="s">
        <v>467</v>
      </c>
      <c r="H480" s="219">
        <v>22</v>
      </c>
      <c r="I480" s="220"/>
      <c r="J480" s="221">
        <f>ROUND(I480*H480,2)</f>
        <v>0</v>
      </c>
      <c r="K480" s="217" t="s">
        <v>233</v>
      </c>
      <c r="L480" s="47"/>
      <c r="M480" s="222" t="s">
        <v>44</v>
      </c>
      <c r="N480" s="223" t="s">
        <v>53</v>
      </c>
      <c r="O480" s="87"/>
      <c r="P480" s="224">
        <f>O480*H480</f>
        <v>0</v>
      </c>
      <c r="Q480" s="224">
        <v>0.00093000000000000005</v>
      </c>
      <c r="R480" s="224">
        <f>Q480*H480</f>
        <v>0.020460000000000002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320</v>
      </c>
      <c r="AT480" s="226" t="s">
        <v>145</v>
      </c>
      <c r="AU480" s="226" t="s">
        <v>21</v>
      </c>
      <c r="AY480" s="19" t="s">
        <v>142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9" t="s">
        <v>89</v>
      </c>
      <c r="BK480" s="227">
        <f>ROUND(I480*H480,2)</f>
        <v>0</v>
      </c>
      <c r="BL480" s="19" t="s">
        <v>320</v>
      </c>
      <c r="BM480" s="226" t="s">
        <v>1398</v>
      </c>
    </row>
    <row r="481" s="2" customFormat="1">
      <c r="A481" s="41"/>
      <c r="B481" s="42"/>
      <c r="C481" s="43"/>
      <c r="D481" s="250" t="s">
        <v>235</v>
      </c>
      <c r="E481" s="43"/>
      <c r="F481" s="251" t="s">
        <v>1399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19" t="s">
        <v>235</v>
      </c>
      <c r="AU481" s="19" t="s">
        <v>21</v>
      </c>
    </row>
    <row r="482" s="13" customFormat="1">
      <c r="A482" s="13"/>
      <c r="B482" s="233"/>
      <c r="C482" s="234"/>
      <c r="D482" s="228" t="s">
        <v>156</v>
      </c>
      <c r="E482" s="235" t="s">
        <v>44</v>
      </c>
      <c r="F482" s="236" t="s">
        <v>354</v>
      </c>
      <c r="G482" s="234"/>
      <c r="H482" s="237">
        <v>22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156</v>
      </c>
      <c r="AU482" s="243" t="s">
        <v>21</v>
      </c>
      <c r="AV482" s="13" t="s">
        <v>21</v>
      </c>
      <c r="AW482" s="13" t="s">
        <v>42</v>
      </c>
      <c r="AX482" s="13" t="s">
        <v>89</v>
      </c>
      <c r="AY482" s="243" t="s">
        <v>142</v>
      </c>
    </row>
    <row r="483" s="2" customFormat="1" ht="24.15" customHeight="1">
      <c r="A483" s="41"/>
      <c r="B483" s="42"/>
      <c r="C483" s="274" t="s">
        <v>1400</v>
      </c>
      <c r="D483" s="274" t="s">
        <v>349</v>
      </c>
      <c r="E483" s="275" t="s">
        <v>1401</v>
      </c>
      <c r="F483" s="276" t="s">
        <v>1402</v>
      </c>
      <c r="G483" s="277" t="s">
        <v>467</v>
      </c>
      <c r="H483" s="278">
        <v>22.219999999999999</v>
      </c>
      <c r="I483" s="279"/>
      <c r="J483" s="280">
        <f>ROUND(I483*H483,2)</f>
        <v>0</v>
      </c>
      <c r="K483" s="276" t="s">
        <v>44</v>
      </c>
      <c r="L483" s="281"/>
      <c r="M483" s="282" t="s">
        <v>44</v>
      </c>
      <c r="N483" s="283" t="s">
        <v>53</v>
      </c>
      <c r="O483" s="87"/>
      <c r="P483" s="224">
        <f>O483*H483</f>
        <v>0</v>
      </c>
      <c r="Q483" s="224">
        <v>0.00020000000000000001</v>
      </c>
      <c r="R483" s="224">
        <f>Q483*H483</f>
        <v>0.004444</v>
      </c>
      <c r="S483" s="224">
        <v>0</v>
      </c>
      <c r="T483" s="225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6" t="s">
        <v>409</v>
      </c>
      <c r="AT483" s="226" t="s">
        <v>349</v>
      </c>
      <c r="AU483" s="226" t="s">
        <v>21</v>
      </c>
      <c r="AY483" s="19" t="s">
        <v>142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9" t="s">
        <v>89</v>
      </c>
      <c r="BK483" s="227">
        <f>ROUND(I483*H483,2)</f>
        <v>0</v>
      </c>
      <c r="BL483" s="19" t="s">
        <v>320</v>
      </c>
      <c r="BM483" s="226" t="s">
        <v>1403</v>
      </c>
    </row>
    <row r="484" s="13" customFormat="1">
      <c r="A484" s="13"/>
      <c r="B484" s="233"/>
      <c r="C484" s="234"/>
      <c r="D484" s="228" t="s">
        <v>156</v>
      </c>
      <c r="E484" s="235" t="s">
        <v>44</v>
      </c>
      <c r="F484" s="236" t="s">
        <v>1404</v>
      </c>
      <c r="G484" s="234"/>
      <c r="H484" s="237">
        <v>22.219999999999999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156</v>
      </c>
      <c r="AU484" s="243" t="s">
        <v>21</v>
      </c>
      <c r="AV484" s="13" t="s">
        <v>21</v>
      </c>
      <c r="AW484" s="13" t="s">
        <v>42</v>
      </c>
      <c r="AX484" s="13" t="s">
        <v>89</v>
      </c>
      <c r="AY484" s="243" t="s">
        <v>142</v>
      </c>
    </row>
    <row r="485" s="2" customFormat="1" ht="24.15" customHeight="1">
      <c r="A485" s="41"/>
      <c r="B485" s="42"/>
      <c r="C485" s="215" t="s">
        <v>1405</v>
      </c>
      <c r="D485" s="215" t="s">
        <v>145</v>
      </c>
      <c r="E485" s="216" t="s">
        <v>1406</v>
      </c>
      <c r="F485" s="217" t="s">
        <v>1407</v>
      </c>
      <c r="G485" s="218" t="s">
        <v>405</v>
      </c>
      <c r="H485" s="219">
        <v>0.025000000000000001</v>
      </c>
      <c r="I485" s="220"/>
      <c r="J485" s="221">
        <f>ROUND(I485*H485,2)</f>
        <v>0</v>
      </c>
      <c r="K485" s="217" t="s">
        <v>233</v>
      </c>
      <c r="L485" s="47"/>
      <c r="M485" s="222" t="s">
        <v>44</v>
      </c>
      <c r="N485" s="223" t="s">
        <v>53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6" t="s">
        <v>320</v>
      </c>
      <c r="AT485" s="226" t="s">
        <v>145</v>
      </c>
      <c r="AU485" s="226" t="s">
        <v>21</v>
      </c>
      <c r="AY485" s="19" t="s">
        <v>142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9" t="s">
        <v>89</v>
      </c>
      <c r="BK485" s="227">
        <f>ROUND(I485*H485,2)</f>
        <v>0</v>
      </c>
      <c r="BL485" s="19" t="s">
        <v>320</v>
      </c>
      <c r="BM485" s="226" t="s">
        <v>1408</v>
      </c>
    </row>
    <row r="486" s="2" customFormat="1">
      <c r="A486" s="41"/>
      <c r="B486" s="42"/>
      <c r="C486" s="43"/>
      <c r="D486" s="250" t="s">
        <v>235</v>
      </c>
      <c r="E486" s="43"/>
      <c r="F486" s="251" t="s">
        <v>1409</v>
      </c>
      <c r="G486" s="43"/>
      <c r="H486" s="43"/>
      <c r="I486" s="230"/>
      <c r="J486" s="43"/>
      <c r="K486" s="43"/>
      <c r="L486" s="47"/>
      <c r="M486" s="284"/>
      <c r="N486" s="285"/>
      <c r="O486" s="286"/>
      <c r="P486" s="286"/>
      <c r="Q486" s="286"/>
      <c r="R486" s="286"/>
      <c r="S486" s="286"/>
      <c r="T486" s="287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19" t="s">
        <v>235</v>
      </c>
      <c r="AU486" s="19" t="s">
        <v>21</v>
      </c>
    </row>
    <row r="487" s="2" customFormat="1" ht="6.96" customHeight="1">
      <c r="A487" s="41"/>
      <c r="B487" s="62"/>
      <c r="C487" s="63"/>
      <c r="D487" s="63"/>
      <c r="E487" s="63"/>
      <c r="F487" s="63"/>
      <c r="G487" s="63"/>
      <c r="H487" s="63"/>
      <c r="I487" s="63"/>
      <c r="J487" s="63"/>
      <c r="K487" s="63"/>
      <c r="L487" s="47"/>
      <c r="M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</row>
  </sheetData>
  <sheetProtection sheet="1" autoFilter="0" formatColumns="0" formatRows="0" objects="1" scenarios="1" spinCount="100000" saltValue="Qf4v3XFV6mN7NFvilv629GUCy/sDsPW+EuZ7IBOr5gnugqYBwGQL61RLjUW8KCTHyX2v9QnPSvm8GswollfbmQ==" hashValue="uEJU2fh4zqIk3LRODLATxGboJrqadL9mfqcD94aA+gpO7Naarr8zjZGDPqdkLQ9kzqIQz7QxBrFIEM7Mg5ZUXg==" algorithmName="SHA-512" password="88F3"/>
  <autoFilter ref="C94:K4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5_01/113106121"/>
    <hyperlink ref="F102" r:id="rId2" display="https://podminky.urs.cz/item/CS_URS_2025_01/113106123"/>
    <hyperlink ref="F105" r:id="rId3" display="https://podminky.urs.cz/item/CS_URS_2025_01/113107212"/>
    <hyperlink ref="F108" r:id="rId4" display="https://podminky.urs.cz/item/CS_URS_2025_01/113107222"/>
    <hyperlink ref="F114" r:id="rId5" display="https://podminky.urs.cz/item/CS_URS_2025_01/113107225"/>
    <hyperlink ref="F118" r:id="rId6" display="https://podminky.urs.cz/item/CS_URS_2025_01/113107242"/>
    <hyperlink ref="F121" r:id="rId7" display="https://podminky.urs.cz/item/CS_URS_2025_01/113154522"/>
    <hyperlink ref="F124" r:id="rId8" display="https://podminky.urs.cz/item/CS_URS_2025_01/113202111"/>
    <hyperlink ref="F127" r:id="rId9" display="https://podminky.urs.cz/item/CS_URS_2025_01/115101201"/>
    <hyperlink ref="F131" r:id="rId10" display="https://podminky.urs.cz/item/CS_URS_2025_01/115101301"/>
    <hyperlink ref="F134" r:id="rId11" display="https://podminky.urs.cz/item/CS_URS_2025_01/119001405"/>
    <hyperlink ref="F137" r:id="rId12" display="https://podminky.urs.cz/item/CS_URS_2025_01/119001412"/>
    <hyperlink ref="F140" r:id="rId13" display="https://podminky.urs.cz/item/CS_URS_2025_01/119001421"/>
    <hyperlink ref="F143" r:id="rId14" display="https://podminky.urs.cz/item/CS_URS_2025_01/132254206"/>
    <hyperlink ref="F151" r:id="rId15" display="https://podminky.urs.cz/item/CS_URS_2025_01/132354206"/>
    <hyperlink ref="F154" r:id="rId16" display="https://podminky.urs.cz/item/CS_URS_2025_01/132454206"/>
    <hyperlink ref="F157" r:id="rId17" display="https://podminky.urs.cz/item/CS_URS_2025_01/139001101"/>
    <hyperlink ref="F160" r:id="rId18" display="https://podminky.urs.cz/item/CS_URS_2025_01/151101101"/>
    <hyperlink ref="F165" r:id="rId19" display="https://podminky.urs.cz/item/CS_URS_2025_01/151101111"/>
    <hyperlink ref="F170" r:id="rId20" display="https://podminky.urs.cz/item/CS_URS_2025_01/162451106"/>
    <hyperlink ref="F173" r:id="rId21" display="https://podminky.urs.cz/item/CS_URS_2025_01/162651132"/>
    <hyperlink ref="F176" r:id="rId22" display="https://podminky.urs.cz/item/CS_URS_2025_01/167151111"/>
    <hyperlink ref="F179" r:id="rId23" display="https://podminky.urs.cz/item/CS_URS_2025_01/171201231"/>
    <hyperlink ref="F182" r:id="rId24" display="https://podminky.urs.cz/item/CS_URS_2025_01/171251201"/>
    <hyperlink ref="F188" r:id="rId25" display="https://podminky.urs.cz/item/CS_URS_2025_01/174151101"/>
    <hyperlink ref="F198" r:id="rId26" display="https://podminky.urs.cz/item/CS_URS_2025_01/175111101"/>
    <hyperlink ref="F207" r:id="rId27" display="https://podminky.urs.cz/item/CS_URS_2025_01/452313141"/>
    <hyperlink ref="F214" r:id="rId28" display="https://podminky.urs.cz/item/CS_URS_2025_01/452353111"/>
    <hyperlink ref="F220" r:id="rId29" display="https://podminky.urs.cz/item/CS_URS_2025_01/452353112"/>
    <hyperlink ref="F227" r:id="rId30" display="https://podminky.urs.cz/item/CS_URS_2025_01/564201011"/>
    <hyperlink ref="F230" r:id="rId31" display="https://podminky.urs.cz/item/CS_URS_2025_01/564750011"/>
    <hyperlink ref="F234" r:id="rId32" display="https://podminky.urs.cz/item/CS_URS_2025_01/564831111"/>
    <hyperlink ref="F238" r:id="rId33" display="https://podminky.urs.cz/item/CS_URS_2025_01/564861112"/>
    <hyperlink ref="F241" r:id="rId34" display="https://podminky.urs.cz/item/CS_URS_2025_01/565155101"/>
    <hyperlink ref="F244" r:id="rId35" display="https://podminky.urs.cz/item/CS_URS_2025_01/573231108"/>
    <hyperlink ref="F247" r:id="rId36" display="https://podminky.urs.cz/item/CS_URS_2025_01/577134111"/>
    <hyperlink ref="F251" r:id="rId37" display="https://podminky.urs.cz/item/CS_URS_2025_01/857242122"/>
    <hyperlink ref="F258" r:id="rId38" display="https://podminky.urs.cz/item/CS_URS_2025_01/857262122"/>
    <hyperlink ref="F263" r:id="rId39" display="https://podminky.urs.cz/item/CS_URS_2025_01/857312122"/>
    <hyperlink ref="F268" r:id="rId40" display="https://podminky.urs.cz/item/CS_URS_2025_01/857314122"/>
    <hyperlink ref="F277" r:id="rId41" display="https://podminky.urs.cz/item/CS_URS_2025_01/871161141"/>
    <hyperlink ref="F283" r:id="rId42" display="https://podminky.urs.cz/item/CS_URS_2025_01/871321151"/>
    <hyperlink ref="F289" r:id="rId43" display="https://podminky.urs.cz/item/CS_URS_2025_01/871351811"/>
    <hyperlink ref="F292" r:id="rId44" display="https://podminky.urs.cz/item/CS_URS_2025_01/877261101"/>
    <hyperlink ref="F303" r:id="rId45" display="https://podminky.urs.cz/item/CS_URS_2025_01/877321101"/>
    <hyperlink ref="F326" r:id="rId46" display="https://podminky.urs.cz/item/CS_URS_2025_01/891181112"/>
    <hyperlink ref="F333" r:id="rId47" display="https://podminky.urs.cz/item/CS_URS_2025_01/891241112"/>
    <hyperlink ref="F341" r:id="rId48" display="https://podminky.urs.cz/item/CS_URS_2025_01/891247111"/>
    <hyperlink ref="F349" r:id="rId49" display="https://podminky.urs.cz/item/CS_URS_2025_01/891261112"/>
    <hyperlink ref="F358" r:id="rId50" display="https://podminky.urs.cz/item/CS_URS_2025_01/891311112"/>
    <hyperlink ref="F367" r:id="rId51" display="https://podminky.urs.cz/item/CS_URS_2025_01/891319111"/>
    <hyperlink ref="F372" r:id="rId52" display="https://podminky.urs.cz/item/CS_URS_2025_01/892233122"/>
    <hyperlink ref="F375" r:id="rId53" display="https://podminky.urs.cz/item/CS_URS_2025_01/892241111"/>
    <hyperlink ref="F378" r:id="rId54" display="https://podminky.urs.cz/item/CS_URS_2025_01/892351111"/>
    <hyperlink ref="F381" r:id="rId55" display="https://podminky.urs.cz/item/CS_URS_2025_01/892353122"/>
    <hyperlink ref="F384" r:id="rId56" display="https://podminky.urs.cz/item/CS_URS_2025_01/892372111"/>
    <hyperlink ref="F387" r:id="rId57" display="https://podminky.urs.cz/item/CS_URS_2025_01/899401112"/>
    <hyperlink ref="F394" r:id="rId58" display="https://podminky.urs.cz/item/CS_URS_2025_01/899401113"/>
    <hyperlink ref="F401" r:id="rId59" display="https://podminky.urs.cz/item/CS_URS_2025_01/899712111"/>
    <hyperlink ref="F404" r:id="rId60" display="https://podminky.urs.cz/item/CS_URS_2025_01/899721111"/>
    <hyperlink ref="F410" r:id="rId61" display="https://podminky.urs.cz/item/CS_URS_2025_01/899722113"/>
    <hyperlink ref="F413" r:id="rId62" display="https://podminky.urs.cz/item/CS_URS_2025_01/899910212"/>
    <hyperlink ref="F423" r:id="rId63" display="https://podminky.urs.cz/item/CS_URS_2025_01/916131213"/>
    <hyperlink ref="F426" r:id="rId64" display="https://podminky.urs.cz/item/CS_URS_2025_01/919732211"/>
    <hyperlink ref="F429" r:id="rId65" display="https://podminky.urs.cz/item/CS_URS_2025_01/919735112"/>
    <hyperlink ref="F432" r:id="rId66" display="https://podminky.urs.cz/item/CS_URS_2025_01/977151125"/>
    <hyperlink ref="F435" r:id="rId67" display="https://podminky.urs.cz/item/CS_URS_2025_01/979024443"/>
    <hyperlink ref="F438" r:id="rId68" display="https://podminky.urs.cz/item/CS_URS_2025_01/979054441"/>
    <hyperlink ref="F441" r:id="rId69" display="https://podminky.urs.cz/item/CS_URS_2025_01/979054451"/>
    <hyperlink ref="F445" r:id="rId70" display="https://podminky.urs.cz/item/CS_URS_2025_01/997013501"/>
    <hyperlink ref="F448" r:id="rId71" display="https://podminky.urs.cz/item/CS_URS_2025_01/997013509"/>
    <hyperlink ref="F452" r:id="rId72" display="https://podminky.urs.cz/item/CS_URS_2025_01/997013813"/>
    <hyperlink ref="F455" r:id="rId73" display="https://podminky.urs.cz/item/CS_URS_2025_01/997221551"/>
    <hyperlink ref="F461" r:id="rId74" display="https://podminky.urs.cz/item/CS_URS_2025_01/997221559"/>
    <hyperlink ref="F468" r:id="rId75" display="https://podminky.urs.cz/item/CS_URS_2025_01/997221873"/>
    <hyperlink ref="F473" r:id="rId76" display="https://podminky.urs.cz/item/CS_URS_2025_01/997221875"/>
    <hyperlink ref="F477" r:id="rId77" display="https://podminky.urs.cz/item/CS_URS_2025_01/998276101"/>
    <hyperlink ref="F481" r:id="rId78" display="https://podminky.urs.cz/item/CS_URS_2025_01/722249124"/>
    <hyperlink ref="F486" r:id="rId79" display="https://podminky.urs.cz/item/CS_URS_2025_01/998722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1410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110</v>
      </c>
      <c r="G13" s="41"/>
      <c r="H13" s="41"/>
      <c r="I13" s="145" t="s">
        <v>20</v>
      </c>
      <c r="J13" s="136" t="s">
        <v>21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ROUND((SUM(BE91:BE139)),  2)</f>
        <v>0</v>
      </c>
      <c r="G35" s="41"/>
      <c r="H35" s="41"/>
      <c r="I35" s="160">
        <v>0.20999999999999999</v>
      </c>
      <c r="J35" s="159">
        <f>ROUND(((SUM(BE91:BE139))*I35),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ROUND((SUM(BF91:BF139)),  2)</f>
        <v>0</v>
      </c>
      <c r="G36" s="41"/>
      <c r="H36" s="41"/>
      <c r="I36" s="160">
        <v>0.14999999999999999</v>
      </c>
      <c r="J36" s="159">
        <f>ROUND(((SUM(BF91:BF139))*I36),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ROUND((SUM(BG91:BG139)),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ROUND((SUM(BH91:BH139)),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ROUND((SUM(BI91:BI139)),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SO-06 - Obnova povrchu silnice III/1519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219</v>
      </c>
      <c r="E66" s="185"/>
      <c r="F66" s="185"/>
      <c r="G66" s="185"/>
      <c r="H66" s="185"/>
      <c r="I66" s="185"/>
      <c r="J66" s="186">
        <f>J109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221</v>
      </c>
      <c r="E67" s="185"/>
      <c r="F67" s="185"/>
      <c r="G67" s="185"/>
      <c r="H67" s="185"/>
      <c r="I67" s="185"/>
      <c r="J67" s="186">
        <f>J116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222</v>
      </c>
      <c r="E68" s="185"/>
      <c r="F68" s="185"/>
      <c r="G68" s="185"/>
      <c r="H68" s="185"/>
      <c r="I68" s="185"/>
      <c r="J68" s="186">
        <f>J123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223</v>
      </c>
      <c r="E69" s="185"/>
      <c r="F69" s="185"/>
      <c r="G69" s="185"/>
      <c r="H69" s="185"/>
      <c r="I69" s="185"/>
      <c r="J69" s="186">
        <f>J137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127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vodovodu a kanalizace Dolní Němčice - 2028</v>
      </c>
      <c r="F79" s="34"/>
      <c r="G79" s="34"/>
      <c r="H79" s="34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1"/>
      <c r="B81" s="42"/>
      <c r="C81" s="43"/>
      <c r="D81" s="43"/>
      <c r="E81" s="172" t="s">
        <v>116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117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SO-06 - Obnova povrchu silnice III/1519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22</v>
      </c>
      <c r="D85" s="43"/>
      <c r="E85" s="43"/>
      <c r="F85" s="29" t="str">
        <f>F14</f>
        <v>Dolní Němčice</v>
      </c>
      <c r="G85" s="43"/>
      <c r="H85" s="43"/>
      <c r="I85" s="34" t="s">
        <v>24</v>
      </c>
      <c r="J85" s="75" t="str">
        <f>IF(J14="","",J14)</f>
        <v>16. 2. 2021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4" t="s">
        <v>30</v>
      </c>
      <c r="D87" s="43"/>
      <c r="E87" s="43"/>
      <c r="F87" s="29" t="str">
        <f>E17</f>
        <v>Město Dačice</v>
      </c>
      <c r="G87" s="43"/>
      <c r="H87" s="43"/>
      <c r="I87" s="34" t="s">
        <v>38</v>
      </c>
      <c r="J87" s="39" t="str">
        <f>E23</f>
        <v>VAK projekt s.r.o.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4" t="s">
        <v>36</v>
      </c>
      <c r="D88" s="43"/>
      <c r="E88" s="43"/>
      <c r="F88" s="29" t="str">
        <f>IF(E20="","",E20)</f>
        <v>Vyplň údaj</v>
      </c>
      <c r="G88" s="43"/>
      <c r="H88" s="43"/>
      <c r="I88" s="34" t="s">
        <v>43</v>
      </c>
      <c r="J88" s="39" t="str">
        <f>E26</f>
        <v>Ing. Martina Zamlinská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128</v>
      </c>
      <c r="D90" s="191" t="s">
        <v>67</v>
      </c>
      <c r="E90" s="191" t="s">
        <v>63</v>
      </c>
      <c r="F90" s="191" t="s">
        <v>64</v>
      </c>
      <c r="G90" s="191" t="s">
        <v>129</v>
      </c>
      <c r="H90" s="191" t="s">
        <v>130</v>
      </c>
      <c r="I90" s="191" t="s">
        <v>131</v>
      </c>
      <c r="J90" s="191" t="s">
        <v>121</v>
      </c>
      <c r="K90" s="192" t="s">
        <v>132</v>
      </c>
      <c r="L90" s="193"/>
      <c r="M90" s="95" t="s">
        <v>44</v>
      </c>
      <c r="N90" s="96" t="s">
        <v>52</v>
      </c>
      <c r="O90" s="96" t="s">
        <v>133</v>
      </c>
      <c r="P90" s="96" t="s">
        <v>134</v>
      </c>
      <c r="Q90" s="96" t="s">
        <v>135</v>
      </c>
      <c r="R90" s="96" t="s">
        <v>136</v>
      </c>
      <c r="S90" s="96" t="s">
        <v>137</v>
      </c>
      <c r="T90" s="97" t="s">
        <v>138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139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0.016980000000000002</v>
      </c>
      <c r="S91" s="99"/>
      <c r="T91" s="197">
        <f>T92</f>
        <v>1478.9580000000001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81</v>
      </c>
      <c r="AU91" s="19" t="s">
        <v>122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81</v>
      </c>
      <c r="E92" s="202" t="s">
        <v>228</v>
      </c>
      <c r="F92" s="202" t="s">
        <v>229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P93+P109+P116+P123+P137</f>
        <v>0</v>
      </c>
      <c r="Q92" s="207"/>
      <c r="R92" s="208">
        <f>R93+R109+R116+R123+R137</f>
        <v>0.016980000000000002</v>
      </c>
      <c r="S92" s="207"/>
      <c r="T92" s="209">
        <f>T93+T109+T116+T123+T137</f>
        <v>1478.9580000000001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89</v>
      </c>
      <c r="AT92" s="211" t="s">
        <v>81</v>
      </c>
      <c r="AU92" s="211" t="s">
        <v>82</v>
      </c>
      <c r="AY92" s="210" t="s">
        <v>142</v>
      </c>
      <c r="BK92" s="212">
        <f>BK93+BK109+BK116+BK123+BK137</f>
        <v>0</v>
      </c>
    </row>
    <row r="93" s="12" customFormat="1" ht="22.8" customHeight="1">
      <c r="A93" s="12"/>
      <c r="B93" s="199"/>
      <c r="C93" s="200"/>
      <c r="D93" s="201" t="s">
        <v>81</v>
      </c>
      <c r="E93" s="213" t="s">
        <v>89</v>
      </c>
      <c r="F93" s="213" t="s">
        <v>230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SUM(P94:P108)</f>
        <v>0</v>
      </c>
      <c r="Q93" s="207"/>
      <c r="R93" s="208">
        <f>SUM(R94:R108)</f>
        <v>0.016980000000000002</v>
      </c>
      <c r="S93" s="207"/>
      <c r="T93" s="209">
        <f>SUM(T94:T108)</f>
        <v>1478.9580000000001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89</v>
      </c>
      <c r="AT93" s="211" t="s">
        <v>81</v>
      </c>
      <c r="AU93" s="211" t="s">
        <v>89</v>
      </c>
      <c r="AY93" s="210" t="s">
        <v>142</v>
      </c>
      <c r="BK93" s="212">
        <f>SUM(BK94:BK108)</f>
        <v>0</v>
      </c>
    </row>
    <row r="94" s="2" customFormat="1" ht="37.8" customHeight="1">
      <c r="A94" s="41"/>
      <c r="B94" s="42"/>
      <c r="C94" s="215" t="s">
        <v>89</v>
      </c>
      <c r="D94" s="215" t="s">
        <v>145</v>
      </c>
      <c r="E94" s="216" t="s">
        <v>1411</v>
      </c>
      <c r="F94" s="217" t="s">
        <v>1412</v>
      </c>
      <c r="G94" s="218" t="s">
        <v>199</v>
      </c>
      <c r="H94" s="219">
        <v>1698</v>
      </c>
      <c r="I94" s="220"/>
      <c r="J94" s="221">
        <f>ROUND(I94*H94,2)</f>
        <v>0</v>
      </c>
      <c r="K94" s="217" t="s">
        <v>233</v>
      </c>
      <c r="L94" s="47"/>
      <c r="M94" s="222" t="s">
        <v>44</v>
      </c>
      <c r="N94" s="223" t="s">
        <v>53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0.44</v>
      </c>
      <c r="T94" s="225">
        <f>S94*H94</f>
        <v>747.12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161</v>
      </c>
      <c r="AT94" s="226" t="s">
        <v>145</v>
      </c>
      <c r="AU94" s="226" t="s">
        <v>21</v>
      </c>
      <c r="AY94" s="19" t="s">
        <v>142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89</v>
      </c>
      <c r="BK94" s="227">
        <f>ROUND(I94*H94,2)</f>
        <v>0</v>
      </c>
      <c r="BL94" s="19" t="s">
        <v>161</v>
      </c>
      <c r="BM94" s="226" t="s">
        <v>1413</v>
      </c>
    </row>
    <row r="95" s="2" customFormat="1">
      <c r="A95" s="41"/>
      <c r="B95" s="42"/>
      <c r="C95" s="43"/>
      <c r="D95" s="250" t="s">
        <v>235</v>
      </c>
      <c r="E95" s="43"/>
      <c r="F95" s="251" t="s">
        <v>1414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235</v>
      </c>
      <c r="AU95" s="19" t="s">
        <v>21</v>
      </c>
    </row>
    <row r="96" s="2" customFormat="1">
      <c r="A96" s="41"/>
      <c r="B96" s="42"/>
      <c r="C96" s="43"/>
      <c r="D96" s="228" t="s">
        <v>151</v>
      </c>
      <c r="E96" s="43"/>
      <c r="F96" s="229" t="s">
        <v>246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151</v>
      </c>
      <c r="AU96" s="19" t="s">
        <v>21</v>
      </c>
    </row>
    <row r="97" s="13" customFormat="1">
      <c r="A97" s="13"/>
      <c r="B97" s="233"/>
      <c r="C97" s="234"/>
      <c r="D97" s="228" t="s">
        <v>156</v>
      </c>
      <c r="E97" s="235" t="s">
        <v>44</v>
      </c>
      <c r="F97" s="236" t="s">
        <v>1415</v>
      </c>
      <c r="G97" s="234"/>
      <c r="H97" s="237">
        <v>1698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156</v>
      </c>
      <c r="AU97" s="243" t="s">
        <v>21</v>
      </c>
      <c r="AV97" s="13" t="s">
        <v>21</v>
      </c>
      <c r="AW97" s="13" t="s">
        <v>42</v>
      </c>
      <c r="AX97" s="13" t="s">
        <v>82</v>
      </c>
      <c r="AY97" s="243" t="s">
        <v>142</v>
      </c>
    </row>
    <row r="98" s="14" customFormat="1">
      <c r="A98" s="14"/>
      <c r="B98" s="252"/>
      <c r="C98" s="253"/>
      <c r="D98" s="228" t="s">
        <v>156</v>
      </c>
      <c r="E98" s="254" t="s">
        <v>44</v>
      </c>
      <c r="F98" s="255" t="s">
        <v>248</v>
      </c>
      <c r="G98" s="253"/>
      <c r="H98" s="256">
        <v>1698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2" t="s">
        <v>156</v>
      </c>
      <c r="AU98" s="262" t="s">
        <v>21</v>
      </c>
      <c r="AV98" s="14" t="s">
        <v>161</v>
      </c>
      <c r="AW98" s="14" t="s">
        <v>42</v>
      </c>
      <c r="AX98" s="14" t="s">
        <v>89</v>
      </c>
      <c r="AY98" s="262" t="s">
        <v>142</v>
      </c>
    </row>
    <row r="99" s="2" customFormat="1" ht="33" customHeight="1">
      <c r="A99" s="41"/>
      <c r="B99" s="42"/>
      <c r="C99" s="215" t="s">
        <v>21</v>
      </c>
      <c r="D99" s="215" t="s">
        <v>145</v>
      </c>
      <c r="E99" s="216" t="s">
        <v>1416</v>
      </c>
      <c r="F99" s="217" t="s">
        <v>1417</v>
      </c>
      <c r="G99" s="218" t="s">
        <v>199</v>
      </c>
      <c r="H99" s="219">
        <v>1698</v>
      </c>
      <c r="I99" s="220"/>
      <c r="J99" s="221">
        <f>ROUND(I99*H99,2)</f>
        <v>0</v>
      </c>
      <c r="K99" s="217" t="s">
        <v>233</v>
      </c>
      <c r="L99" s="47"/>
      <c r="M99" s="222" t="s">
        <v>44</v>
      </c>
      <c r="N99" s="223" t="s">
        <v>53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0.316</v>
      </c>
      <c r="T99" s="225">
        <f>S99*H99</f>
        <v>536.56799999999998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161</v>
      </c>
      <c r="AT99" s="226" t="s">
        <v>145</v>
      </c>
      <c r="AU99" s="226" t="s">
        <v>21</v>
      </c>
      <c r="AY99" s="19" t="s">
        <v>142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89</v>
      </c>
      <c r="BK99" s="227">
        <f>ROUND(I99*H99,2)</f>
        <v>0</v>
      </c>
      <c r="BL99" s="19" t="s">
        <v>161</v>
      </c>
      <c r="BM99" s="226" t="s">
        <v>1418</v>
      </c>
    </row>
    <row r="100" s="2" customFormat="1">
      <c r="A100" s="41"/>
      <c r="B100" s="42"/>
      <c r="C100" s="43"/>
      <c r="D100" s="250" t="s">
        <v>235</v>
      </c>
      <c r="E100" s="43"/>
      <c r="F100" s="251" t="s">
        <v>1419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235</v>
      </c>
      <c r="AU100" s="19" t="s">
        <v>21</v>
      </c>
    </row>
    <row r="101" s="13" customFormat="1">
      <c r="A101" s="13"/>
      <c r="B101" s="233"/>
      <c r="C101" s="234"/>
      <c r="D101" s="228" t="s">
        <v>156</v>
      </c>
      <c r="E101" s="235" t="s">
        <v>44</v>
      </c>
      <c r="F101" s="236" t="s">
        <v>1415</v>
      </c>
      <c r="G101" s="234"/>
      <c r="H101" s="237">
        <v>1698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156</v>
      </c>
      <c r="AU101" s="243" t="s">
        <v>21</v>
      </c>
      <c r="AV101" s="13" t="s">
        <v>21</v>
      </c>
      <c r="AW101" s="13" t="s">
        <v>42</v>
      </c>
      <c r="AX101" s="13" t="s">
        <v>89</v>
      </c>
      <c r="AY101" s="243" t="s">
        <v>142</v>
      </c>
    </row>
    <row r="102" s="2" customFormat="1" ht="24.15" customHeight="1">
      <c r="A102" s="41"/>
      <c r="B102" s="42"/>
      <c r="C102" s="215" t="s">
        <v>157</v>
      </c>
      <c r="D102" s="215" t="s">
        <v>145</v>
      </c>
      <c r="E102" s="216" t="s">
        <v>1420</v>
      </c>
      <c r="F102" s="217" t="s">
        <v>1421</v>
      </c>
      <c r="G102" s="218" t="s">
        <v>199</v>
      </c>
      <c r="H102" s="219">
        <v>1698</v>
      </c>
      <c r="I102" s="220"/>
      <c r="J102" s="221">
        <f>ROUND(I102*H102,2)</f>
        <v>0</v>
      </c>
      <c r="K102" s="217" t="s">
        <v>233</v>
      </c>
      <c r="L102" s="47"/>
      <c r="M102" s="222" t="s">
        <v>44</v>
      </c>
      <c r="N102" s="223" t="s">
        <v>53</v>
      </c>
      <c r="O102" s="87"/>
      <c r="P102" s="224">
        <f>O102*H102</f>
        <v>0</v>
      </c>
      <c r="Q102" s="224">
        <v>1.0000000000000001E-05</v>
      </c>
      <c r="R102" s="224">
        <f>Q102*H102</f>
        <v>0.016980000000000002</v>
      </c>
      <c r="S102" s="224">
        <v>0.11500000000000001</v>
      </c>
      <c r="T102" s="225">
        <f>S102*H102</f>
        <v>195.27000000000001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161</v>
      </c>
      <c r="AT102" s="226" t="s">
        <v>145</v>
      </c>
      <c r="AU102" s="226" t="s">
        <v>21</v>
      </c>
      <c r="AY102" s="19" t="s">
        <v>142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89</v>
      </c>
      <c r="BK102" s="227">
        <f>ROUND(I102*H102,2)</f>
        <v>0</v>
      </c>
      <c r="BL102" s="19" t="s">
        <v>161</v>
      </c>
      <c r="BM102" s="226" t="s">
        <v>1422</v>
      </c>
    </row>
    <row r="103" s="2" customFormat="1">
      <c r="A103" s="41"/>
      <c r="B103" s="42"/>
      <c r="C103" s="43"/>
      <c r="D103" s="250" t="s">
        <v>235</v>
      </c>
      <c r="E103" s="43"/>
      <c r="F103" s="251" t="s">
        <v>1423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235</v>
      </c>
      <c r="AU103" s="19" t="s">
        <v>21</v>
      </c>
    </row>
    <row r="104" s="13" customFormat="1">
      <c r="A104" s="13"/>
      <c r="B104" s="233"/>
      <c r="C104" s="234"/>
      <c r="D104" s="228" t="s">
        <v>156</v>
      </c>
      <c r="E104" s="235" t="s">
        <v>44</v>
      </c>
      <c r="F104" s="236" t="s">
        <v>1415</v>
      </c>
      <c r="G104" s="234"/>
      <c r="H104" s="237">
        <v>1698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156</v>
      </c>
      <c r="AU104" s="243" t="s">
        <v>21</v>
      </c>
      <c r="AV104" s="13" t="s">
        <v>21</v>
      </c>
      <c r="AW104" s="13" t="s">
        <v>42</v>
      </c>
      <c r="AX104" s="13" t="s">
        <v>82</v>
      </c>
      <c r="AY104" s="243" t="s">
        <v>142</v>
      </c>
    </row>
    <row r="105" s="14" customFormat="1">
      <c r="A105" s="14"/>
      <c r="B105" s="252"/>
      <c r="C105" s="253"/>
      <c r="D105" s="228" t="s">
        <v>156</v>
      </c>
      <c r="E105" s="254" t="s">
        <v>44</v>
      </c>
      <c r="F105" s="255" t="s">
        <v>248</v>
      </c>
      <c r="G105" s="253"/>
      <c r="H105" s="256">
        <v>1698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2" t="s">
        <v>156</v>
      </c>
      <c r="AU105" s="262" t="s">
        <v>21</v>
      </c>
      <c r="AV105" s="14" t="s">
        <v>161</v>
      </c>
      <c r="AW105" s="14" t="s">
        <v>42</v>
      </c>
      <c r="AX105" s="14" t="s">
        <v>89</v>
      </c>
      <c r="AY105" s="262" t="s">
        <v>142</v>
      </c>
    </row>
    <row r="106" s="2" customFormat="1" ht="24.15" customHeight="1">
      <c r="A106" s="41"/>
      <c r="B106" s="42"/>
      <c r="C106" s="215" t="s">
        <v>161</v>
      </c>
      <c r="D106" s="215" t="s">
        <v>145</v>
      </c>
      <c r="E106" s="216" t="s">
        <v>263</v>
      </c>
      <c r="F106" s="217" t="s">
        <v>264</v>
      </c>
      <c r="G106" s="218" t="s">
        <v>265</v>
      </c>
      <c r="H106" s="219">
        <v>35</v>
      </c>
      <c r="I106" s="220"/>
      <c r="J106" s="221">
        <f>ROUND(I106*H106,2)</f>
        <v>0</v>
      </c>
      <c r="K106" s="217" t="s">
        <v>233</v>
      </c>
      <c r="L106" s="47"/>
      <c r="M106" s="222" t="s">
        <v>44</v>
      </c>
      <c r="N106" s="223" t="s">
        <v>53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161</v>
      </c>
      <c r="AT106" s="226" t="s">
        <v>145</v>
      </c>
      <c r="AU106" s="226" t="s">
        <v>21</v>
      </c>
      <c r="AY106" s="19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161</v>
      </c>
      <c r="BM106" s="226" t="s">
        <v>1424</v>
      </c>
    </row>
    <row r="107" s="2" customFormat="1">
      <c r="A107" s="41"/>
      <c r="B107" s="42"/>
      <c r="C107" s="43"/>
      <c r="D107" s="250" t="s">
        <v>235</v>
      </c>
      <c r="E107" s="43"/>
      <c r="F107" s="251" t="s">
        <v>267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235</v>
      </c>
      <c r="AU107" s="19" t="s">
        <v>21</v>
      </c>
    </row>
    <row r="108" s="13" customFormat="1">
      <c r="A108" s="13"/>
      <c r="B108" s="233"/>
      <c r="C108" s="234"/>
      <c r="D108" s="228" t="s">
        <v>156</v>
      </c>
      <c r="E108" s="235" t="s">
        <v>44</v>
      </c>
      <c r="F108" s="236" t="s">
        <v>433</v>
      </c>
      <c r="G108" s="234"/>
      <c r="H108" s="237">
        <v>35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156</v>
      </c>
      <c r="AU108" s="243" t="s">
        <v>21</v>
      </c>
      <c r="AV108" s="13" t="s">
        <v>21</v>
      </c>
      <c r="AW108" s="13" t="s">
        <v>42</v>
      </c>
      <c r="AX108" s="13" t="s">
        <v>89</v>
      </c>
      <c r="AY108" s="243" t="s">
        <v>142</v>
      </c>
    </row>
    <row r="109" s="12" customFormat="1" ht="22.8" customHeight="1">
      <c r="A109" s="12"/>
      <c r="B109" s="199"/>
      <c r="C109" s="200"/>
      <c r="D109" s="201" t="s">
        <v>81</v>
      </c>
      <c r="E109" s="213" t="s">
        <v>141</v>
      </c>
      <c r="F109" s="213" t="s">
        <v>528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SUM(P110:P115)</f>
        <v>0</v>
      </c>
      <c r="Q109" s="207"/>
      <c r="R109" s="208">
        <f>SUM(R110:R115)</f>
        <v>0</v>
      </c>
      <c r="S109" s="207"/>
      <c r="T109" s="209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89</v>
      </c>
      <c r="AT109" s="211" t="s">
        <v>81</v>
      </c>
      <c r="AU109" s="211" t="s">
        <v>89</v>
      </c>
      <c r="AY109" s="210" t="s">
        <v>142</v>
      </c>
      <c r="BK109" s="212">
        <f>SUM(BK110:BK115)</f>
        <v>0</v>
      </c>
    </row>
    <row r="110" s="2" customFormat="1" ht="21.75" customHeight="1">
      <c r="A110" s="41"/>
      <c r="B110" s="42"/>
      <c r="C110" s="215" t="s">
        <v>141</v>
      </c>
      <c r="D110" s="215" t="s">
        <v>145</v>
      </c>
      <c r="E110" s="216" t="s">
        <v>1425</v>
      </c>
      <c r="F110" s="217" t="s">
        <v>1426</v>
      </c>
      <c r="G110" s="218" t="s">
        <v>199</v>
      </c>
      <c r="H110" s="219">
        <v>1698</v>
      </c>
      <c r="I110" s="220"/>
      <c r="J110" s="221">
        <f>ROUND(I110*H110,2)</f>
        <v>0</v>
      </c>
      <c r="K110" s="217" t="s">
        <v>233</v>
      </c>
      <c r="L110" s="47"/>
      <c r="M110" s="222" t="s">
        <v>44</v>
      </c>
      <c r="N110" s="223" t="s">
        <v>53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161</v>
      </c>
      <c r="AT110" s="226" t="s">
        <v>145</v>
      </c>
      <c r="AU110" s="226" t="s">
        <v>21</v>
      </c>
      <c r="AY110" s="19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161</v>
      </c>
      <c r="BM110" s="226" t="s">
        <v>1427</v>
      </c>
    </row>
    <row r="111" s="2" customFormat="1">
      <c r="A111" s="41"/>
      <c r="B111" s="42"/>
      <c r="C111" s="43"/>
      <c r="D111" s="250" t="s">
        <v>235</v>
      </c>
      <c r="E111" s="43"/>
      <c r="F111" s="251" t="s">
        <v>1428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235</v>
      </c>
      <c r="AU111" s="19" t="s">
        <v>21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1415</v>
      </c>
      <c r="G112" s="234"/>
      <c r="H112" s="237">
        <v>1698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89</v>
      </c>
      <c r="AY112" s="243" t="s">
        <v>142</v>
      </c>
    </row>
    <row r="113" s="2" customFormat="1" ht="21.75" customHeight="1">
      <c r="A113" s="41"/>
      <c r="B113" s="42"/>
      <c r="C113" s="215" t="s">
        <v>169</v>
      </c>
      <c r="D113" s="215" t="s">
        <v>145</v>
      </c>
      <c r="E113" s="216" t="s">
        <v>1429</v>
      </c>
      <c r="F113" s="217" t="s">
        <v>1430</v>
      </c>
      <c r="G113" s="218" t="s">
        <v>199</v>
      </c>
      <c r="H113" s="219">
        <v>1698</v>
      </c>
      <c r="I113" s="220"/>
      <c r="J113" s="221">
        <f>ROUND(I113*H113,2)</f>
        <v>0</v>
      </c>
      <c r="K113" s="217" t="s">
        <v>233</v>
      </c>
      <c r="L113" s="47"/>
      <c r="M113" s="222" t="s">
        <v>44</v>
      </c>
      <c r="N113" s="223" t="s">
        <v>53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161</v>
      </c>
      <c r="AT113" s="226" t="s">
        <v>145</v>
      </c>
      <c r="AU113" s="226" t="s">
        <v>21</v>
      </c>
      <c r="AY113" s="19" t="s">
        <v>142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161</v>
      </c>
      <c r="BM113" s="226" t="s">
        <v>1431</v>
      </c>
    </row>
    <row r="114" s="2" customFormat="1">
      <c r="A114" s="41"/>
      <c r="B114" s="42"/>
      <c r="C114" s="43"/>
      <c r="D114" s="250" t="s">
        <v>235</v>
      </c>
      <c r="E114" s="43"/>
      <c r="F114" s="251" t="s">
        <v>1432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235</v>
      </c>
      <c r="AU114" s="19" t="s">
        <v>21</v>
      </c>
    </row>
    <row r="115" s="13" customFormat="1">
      <c r="A115" s="13"/>
      <c r="B115" s="233"/>
      <c r="C115" s="234"/>
      <c r="D115" s="228" t="s">
        <v>156</v>
      </c>
      <c r="E115" s="235" t="s">
        <v>44</v>
      </c>
      <c r="F115" s="236" t="s">
        <v>1415</v>
      </c>
      <c r="G115" s="234"/>
      <c r="H115" s="237">
        <v>1698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156</v>
      </c>
      <c r="AU115" s="243" t="s">
        <v>21</v>
      </c>
      <c r="AV115" s="13" t="s">
        <v>21</v>
      </c>
      <c r="AW115" s="13" t="s">
        <v>42</v>
      </c>
      <c r="AX115" s="13" t="s">
        <v>89</v>
      </c>
      <c r="AY115" s="243" t="s">
        <v>142</v>
      </c>
    </row>
    <row r="116" s="12" customFormat="1" ht="22.8" customHeight="1">
      <c r="A116" s="12"/>
      <c r="B116" s="199"/>
      <c r="C116" s="200"/>
      <c r="D116" s="201" t="s">
        <v>81</v>
      </c>
      <c r="E116" s="213" t="s">
        <v>182</v>
      </c>
      <c r="F116" s="213" t="s">
        <v>755</v>
      </c>
      <c r="G116" s="200"/>
      <c r="H116" s="200"/>
      <c r="I116" s="203"/>
      <c r="J116" s="214">
        <f>BK116</f>
        <v>0</v>
      </c>
      <c r="K116" s="200"/>
      <c r="L116" s="205"/>
      <c r="M116" s="206"/>
      <c r="N116" s="207"/>
      <c r="O116" s="207"/>
      <c r="P116" s="208">
        <f>SUM(P117:P122)</f>
        <v>0</v>
      </c>
      <c r="Q116" s="207"/>
      <c r="R116" s="208">
        <f>SUM(R117:R122)</f>
        <v>0</v>
      </c>
      <c r="S116" s="207"/>
      <c r="T116" s="209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89</v>
      </c>
      <c r="AT116" s="211" t="s">
        <v>81</v>
      </c>
      <c r="AU116" s="211" t="s">
        <v>89</v>
      </c>
      <c r="AY116" s="210" t="s">
        <v>142</v>
      </c>
      <c r="BK116" s="212">
        <f>SUM(BK117:BK122)</f>
        <v>0</v>
      </c>
    </row>
    <row r="117" s="2" customFormat="1" ht="16.5" customHeight="1">
      <c r="A117" s="41"/>
      <c r="B117" s="42"/>
      <c r="C117" s="215" t="s">
        <v>174</v>
      </c>
      <c r="D117" s="215" t="s">
        <v>145</v>
      </c>
      <c r="E117" s="216" t="s">
        <v>1433</v>
      </c>
      <c r="F117" s="217" t="s">
        <v>1434</v>
      </c>
      <c r="G117" s="218" t="s">
        <v>265</v>
      </c>
      <c r="H117" s="219">
        <v>951</v>
      </c>
      <c r="I117" s="220"/>
      <c r="J117" s="221">
        <f>ROUND(I117*H117,2)</f>
        <v>0</v>
      </c>
      <c r="K117" s="217" t="s">
        <v>233</v>
      </c>
      <c r="L117" s="47"/>
      <c r="M117" s="222" t="s">
        <v>44</v>
      </c>
      <c r="N117" s="223" t="s">
        <v>53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161</v>
      </c>
      <c r="AT117" s="226" t="s">
        <v>145</v>
      </c>
      <c r="AU117" s="226" t="s">
        <v>21</v>
      </c>
      <c r="AY117" s="19" t="s">
        <v>142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89</v>
      </c>
      <c r="BK117" s="227">
        <f>ROUND(I117*H117,2)</f>
        <v>0</v>
      </c>
      <c r="BL117" s="19" t="s">
        <v>161</v>
      </c>
      <c r="BM117" s="226" t="s">
        <v>1435</v>
      </c>
    </row>
    <row r="118" s="2" customFormat="1">
      <c r="A118" s="41"/>
      <c r="B118" s="42"/>
      <c r="C118" s="43"/>
      <c r="D118" s="250" t="s">
        <v>235</v>
      </c>
      <c r="E118" s="43"/>
      <c r="F118" s="251" t="s">
        <v>1436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235</v>
      </c>
      <c r="AU118" s="19" t="s">
        <v>21</v>
      </c>
    </row>
    <row r="119" s="13" customFormat="1">
      <c r="A119" s="13"/>
      <c r="B119" s="233"/>
      <c r="C119" s="234"/>
      <c r="D119" s="228" t="s">
        <v>156</v>
      </c>
      <c r="E119" s="235" t="s">
        <v>44</v>
      </c>
      <c r="F119" s="236" t="s">
        <v>1437</v>
      </c>
      <c r="G119" s="234"/>
      <c r="H119" s="237">
        <v>951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156</v>
      </c>
      <c r="AU119" s="243" t="s">
        <v>21</v>
      </c>
      <c r="AV119" s="13" t="s">
        <v>21</v>
      </c>
      <c r="AW119" s="13" t="s">
        <v>42</v>
      </c>
      <c r="AX119" s="13" t="s">
        <v>89</v>
      </c>
      <c r="AY119" s="243" t="s">
        <v>142</v>
      </c>
    </row>
    <row r="120" s="2" customFormat="1" ht="37.8" customHeight="1">
      <c r="A120" s="41"/>
      <c r="B120" s="42"/>
      <c r="C120" s="215" t="s">
        <v>178</v>
      </c>
      <c r="D120" s="215" t="s">
        <v>145</v>
      </c>
      <c r="E120" s="216" t="s">
        <v>774</v>
      </c>
      <c r="F120" s="217" t="s">
        <v>775</v>
      </c>
      <c r="G120" s="218" t="s">
        <v>265</v>
      </c>
      <c r="H120" s="219">
        <v>35</v>
      </c>
      <c r="I120" s="220"/>
      <c r="J120" s="221">
        <f>ROUND(I120*H120,2)</f>
        <v>0</v>
      </c>
      <c r="K120" s="217" t="s">
        <v>233</v>
      </c>
      <c r="L120" s="47"/>
      <c r="M120" s="222" t="s">
        <v>44</v>
      </c>
      <c r="N120" s="223" t="s">
        <v>53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161</v>
      </c>
      <c r="AT120" s="226" t="s">
        <v>145</v>
      </c>
      <c r="AU120" s="226" t="s">
        <v>21</v>
      </c>
      <c r="AY120" s="19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161</v>
      </c>
      <c r="BM120" s="226" t="s">
        <v>1438</v>
      </c>
    </row>
    <row r="121" s="2" customFormat="1">
      <c r="A121" s="41"/>
      <c r="B121" s="42"/>
      <c r="C121" s="43"/>
      <c r="D121" s="250" t="s">
        <v>235</v>
      </c>
      <c r="E121" s="43"/>
      <c r="F121" s="251" t="s">
        <v>777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235</v>
      </c>
      <c r="AU121" s="19" t="s">
        <v>21</v>
      </c>
    </row>
    <row r="122" s="13" customFormat="1">
      <c r="A122" s="13"/>
      <c r="B122" s="233"/>
      <c r="C122" s="234"/>
      <c r="D122" s="228" t="s">
        <v>156</v>
      </c>
      <c r="E122" s="235" t="s">
        <v>44</v>
      </c>
      <c r="F122" s="236" t="s">
        <v>433</v>
      </c>
      <c r="G122" s="234"/>
      <c r="H122" s="237">
        <v>35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156</v>
      </c>
      <c r="AU122" s="243" t="s">
        <v>21</v>
      </c>
      <c r="AV122" s="13" t="s">
        <v>21</v>
      </c>
      <c r="AW122" s="13" t="s">
        <v>42</v>
      </c>
      <c r="AX122" s="13" t="s">
        <v>89</v>
      </c>
      <c r="AY122" s="243" t="s">
        <v>142</v>
      </c>
    </row>
    <row r="123" s="12" customFormat="1" ht="22.8" customHeight="1">
      <c r="A123" s="12"/>
      <c r="B123" s="199"/>
      <c r="C123" s="200"/>
      <c r="D123" s="201" t="s">
        <v>81</v>
      </c>
      <c r="E123" s="213" t="s">
        <v>783</v>
      </c>
      <c r="F123" s="213" t="s">
        <v>784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SUM(P124:P136)</f>
        <v>0</v>
      </c>
      <c r="Q123" s="207"/>
      <c r="R123" s="208">
        <f>SUM(R124:R136)</f>
        <v>0</v>
      </c>
      <c r="S123" s="207"/>
      <c r="T123" s="209">
        <f>SUM(T124:T136)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89</v>
      </c>
      <c r="AT123" s="211" t="s">
        <v>81</v>
      </c>
      <c r="AU123" s="211" t="s">
        <v>89</v>
      </c>
      <c r="AY123" s="210" t="s">
        <v>142</v>
      </c>
      <c r="BK123" s="212">
        <f>SUM(BK124:BK136)</f>
        <v>0</v>
      </c>
    </row>
    <row r="124" s="2" customFormat="1" ht="24.15" customHeight="1">
      <c r="A124" s="41"/>
      <c r="B124" s="42"/>
      <c r="C124" s="215" t="s">
        <v>182</v>
      </c>
      <c r="D124" s="215" t="s">
        <v>145</v>
      </c>
      <c r="E124" s="216" t="s">
        <v>786</v>
      </c>
      <c r="F124" s="217" t="s">
        <v>787</v>
      </c>
      <c r="G124" s="218" t="s">
        <v>405</v>
      </c>
      <c r="H124" s="219">
        <v>1478.9580000000001</v>
      </c>
      <c r="I124" s="220"/>
      <c r="J124" s="221">
        <f>ROUND(I124*H124,2)</f>
        <v>0</v>
      </c>
      <c r="K124" s="217" t="s">
        <v>233</v>
      </c>
      <c r="L124" s="47"/>
      <c r="M124" s="222" t="s">
        <v>44</v>
      </c>
      <c r="N124" s="223" t="s">
        <v>53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161</v>
      </c>
      <c r="AT124" s="226" t="s">
        <v>145</v>
      </c>
      <c r="AU124" s="226" t="s">
        <v>21</v>
      </c>
      <c r="AY124" s="19" t="s">
        <v>142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89</v>
      </c>
      <c r="BK124" s="227">
        <f>ROUND(I124*H124,2)</f>
        <v>0</v>
      </c>
      <c r="BL124" s="19" t="s">
        <v>161</v>
      </c>
      <c r="BM124" s="226" t="s">
        <v>1439</v>
      </c>
    </row>
    <row r="125" s="2" customFormat="1">
      <c r="A125" s="41"/>
      <c r="B125" s="42"/>
      <c r="C125" s="43"/>
      <c r="D125" s="250" t="s">
        <v>235</v>
      </c>
      <c r="E125" s="43"/>
      <c r="F125" s="251" t="s">
        <v>789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235</v>
      </c>
      <c r="AU125" s="19" t="s">
        <v>21</v>
      </c>
    </row>
    <row r="126" s="2" customFormat="1" ht="24.15" customHeight="1">
      <c r="A126" s="41"/>
      <c r="B126" s="42"/>
      <c r="C126" s="215" t="s">
        <v>188</v>
      </c>
      <c r="D126" s="215" t="s">
        <v>145</v>
      </c>
      <c r="E126" s="216" t="s">
        <v>793</v>
      </c>
      <c r="F126" s="217" t="s">
        <v>794</v>
      </c>
      <c r="G126" s="218" t="s">
        <v>405</v>
      </c>
      <c r="H126" s="219">
        <v>5915.8320000000003</v>
      </c>
      <c r="I126" s="220"/>
      <c r="J126" s="221">
        <f>ROUND(I126*H126,2)</f>
        <v>0</v>
      </c>
      <c r="K126" s="217" t="s">
        <v>233</v>
      </c>
      <c r="L126" s="47"/>
      <c r="M126" s="222" t="s">
        <v>44</v>
      </c>
      <c r="N126" s="223" t="s">
        <v>53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161</v>
      </c>
      <c r="AT126" s="226" t="s">
        <v>145</v>
      </c>
      <c r="AU126" s="226" t="s">
        <v>21</v>
      </c>
      <c r="AY126" s="19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161</v>
      </c>
      <c r="BM126" s="226" t="s">
        <v>1440</v>
      </c>
    </row>
    <row r="127" s="2" customFormat="1">
      <c r="A127" s="41"/>
      <c r="B127" s="42"/>
      <c r="C127" s="43"/>
      <c r="D127" s="250" t="s">
        <v>235</v>
      </c>
      <c r="E127" s="43"/>
      <c r="F127" s="251" t="s">
        <v>796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235</v>
      </c>
      <c r="AU127" s="19" t="s">
        <v>21</v>
      </c>
    </row>
    <row r="128" s="13" customFormat="1">
      <c r="A128" s="13"/>
      <c r="B128" s="233"/>
      <c r="C128" s="234"/>
      <c r="D128" s="228" t="s">
        <v>156</v>
      </c>
      <c r="E128" s="234"/>
      <c r="F128" s="236" t="s">
        <v>1441</v>
      </c>
      <c r="G128" s="234"/>
      <c r="H128" s="237">
        <v>5915.8320000000003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156</v>
      </c>
      <c r="AU128" s="243" t="s">
        <v>21</v>
      </c>
      <c r="AV128" s="13" t="s">
        <v>21</v>
      </c>
      <c r="AW128" s="13" t="s">
        <v>4</v>
      </c>
      <c r="AX128" s="13" t="s">
        <v>89</v>
      </c>
      <c r="AY128" s="243" t="s">
        <v>142</v>
      </c>
    </row>
    <row r="129" s="2" customFormat="1" ht="24.15" customHeight="1">
      <c r="A129" s="41"/>
      <c r="B129" s="42"/>
      <c r="C129" s="215" t="s">
        <v>193</v>
      </c>
      <c r="D129" s="215" t="s">
        <v>145</v>
      </c>
      <c r="E129" s="216" t="s">
        <v>799</v>
      </c>
      <c r="F129" s="217" t="s">
        <v>404</v>
      </c>
      <c r="G129" s="218" t="s">
        <v>405</v>
      </c>
      <c r="H129" s="219">
        <v>747.12</v>
      </c>
      <c r="I129" s="220"/>
      <c r="J129" s="221">
        <f>ROUND(I129*H129,2)</f>
        <v>0</v>
      </c>
      <c r="K129" s="217" t="s">
        <v>233</v>
      </c>
      <c r="L129" s="47"/>
      <c r="M129" s="222" t="s">
        <v>44</v>
      </c>
      <c r="N129" s="223" t="s">
        <v>53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161</v>
      </c>
      <c r="AT129" s="226" t="s">
        <v>145</v>
      </c>
      <c r="AU129" s="226" t="s">
        <v>21</v>
      </c>
      <c r="AY129" s="19" t="s">
        <v>142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89</v>
      </c>
      <c r="BK129" s="227">
        <f>ROUND(I129*H129,2)</f>
        <v>0</v>
      </c>
      <c r="BL129" s="19" t="s">
        <v>161</v>
      </c>
      <c r="BM129" s="226" t="s">
        <v>1442</v>
      </c>
    </row>
    <row r="130" s="2" customFormat="1">
      <c r="A130" s="41"/>
      <c r="B130" s="42"/>
      <c r="C130" s="43"/>
      <c r="D130" s="250" t="s">
        <v>235</v>
      </c>
      <c r="E130" s="43"/>
      <c r="F130" s="251" t="s">
        <v>801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235</v>
      </c>
      <c r="AU130" s="19" t="s">
        <v>21</v>
      </c>
    </row>
    <row r="131" s="13" customFormat="1">
      <c r="A131" s="13"/>
      <c r="B131" s="233"/>
      <c r="C131" s="234"/>
      <c r="D131" s="228" t="s">
        <v>156</v>
      </c>
      <c r="E131" s="235" t="s">
        <v>44</v>
      </c>
      <c r="F131" s="236" t="s">
        <v>1443</v>
      </c>
      <c r="G131" s="234"/>
      <c r="H131" s="237">
        <v>747.12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156</v>
      </c>
      <c r="AU131" s="243" t="s">
        <v>21</v>
      </c>
      <c r="AV131" s="13" t="s">
        <v>21</v>
      </c>
      <c r="AW131" s="13" t="s">
        <v>42</v>
      </c>
      <c r="AX131" s="13" t="s">
        <v>89</v>
      </c>
      <c r="AY131" s="243" t="s">
        <v>142</v>
      </c>
    </row>
    <row r="132" s="2" customFormat="1" ht="24.15" customHeight="1">
      <c r="A132" s="41"/>
      <c r="B132" s="42"/>
      <c r="C132" s="215" t="s">
        <v>291</v>
      </c>
      <c r="D132" s="215" t="s">
        <v>145</v>
      </c>
      <c r="E132" s="216" t="s">
        <v>803</v>
      </c>
      <c r="F132" s="217" t="s">
        <v>804</v>
      </c>
      <c r="G132" s="218" t="s">
        <v>405</v>
      </c>
      <c r="H132" s="219">
        <v>731.83799999999997</v>
      </c>
      <c r="I132" s="220"/>
      <c r="J132" s="221">
        <f>ROUND(I132*H132,2)</f>
        <v>0</v>
      </c>
      <c r="K132" s="217" t="s">
        <v>233</v>
      </c>
      <c r="L132" s="47"/>
      <c r="M132" s="222" t="s">
        <v>44</v>
      </c>
      <c r="N132" s="223" t="s">
        <v>53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161</v>
      </c>
      <c r="AT132" s="226" t="s">
        <v>145</v>
      </c>
      <c r="AU132" s="226" t="s">
        <v>21</v>
      </c>
      <c r="AY132" s="19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89</v>
      </c>
      <c r="BK132" s="227">
        <f>ROUND(I132*H132,2)</f>
        <v>0</v>
      </c>
      <c r="BL132" s="19" t="s">
        <v>161</v>
      </c>
      <c r="BM132" s="226" t="s">
        <v>1444</v>
      </c>
    </row>
    <row r="133" s="2" customFormat="1">
      <c r="A133" s="41"/>
      <c r="B133" s="42"/>
      <c r="C133" s="43"/>
      <c r="D133" s="250" t="s">
        <v>235</v>
      </c>
      <c r="E133" s="43"/>
      <c r="F133" s="251" t="s">
        <v>806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235</v>
      </c>
      <c r="AU133" s="19" t="s">
        <v>21</v>
      </c>
    </row>
    <row r="134" s="13" customFormat="1">
      <c r="A134" s="13"/>
      <c r="B134" s="233"/>
      <c r="C134" s="234"/>
      <c r="D134" s="228" t="s">
        <v>156</v>
      </c>
      <c r="E134" s="235" t="s">
        <v>44</v>
      </c>
      <c r="F134" s="236" t="s">
        <v>1445</v>
      </c>
      <c r="G134" s="234"/>
      <c r="H134" s="237">
        <v>536.56799999999998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156</v>
      </c>
      <c r="AU134" s="243" t="s">
        <v>21</v>
      </c>
      <c r="AV134" s="13" t="s">
        <v>21</v>
      </c>
      <c r="AW134" s="13" t="s">
        <v>42</v>
      </c>
      <c r="AX134" s="13" t="s">
        <v>82</v>
      </c>
      <c r="AY134" s="243" t="s">
        <v>142</v>
      </c>
    </row>
    <row r="135" s="13" customFormat="1">
      <c r="A135" s="13"/>
      <c r="B135" s="233"/>
      <c r="C135" s="234"/>
      <c r="D135" s="228" t="s">
        <v>156</v>
      </c>
      <c r="E135" s="235" t="s">
        <v>44</v>
      </c>
      <c r="F135" s="236" t="s">
        <v>1446</v>
      </c>
      <c r="G135" s="234"/>
      <c r="H135" s="237">
        <v>195.27000000000001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156</v>
      </c>
      <c r="AU135" s="243" t="s">
        <v>21</v>
      </c>
      <c r="AV135" s="13" t="s">
        <v>21</v>
      </c>
      <c r="AW135" s="13" t="s">
        <v>42</v>
      </c>
      <c r="AX135" s="13" t="s">
        <v>82</v>
      </c>
      <c r="AY135" s="243" t="s">
        <v>142</v>
      </c>
    </row>
    <row r="136" s="14" customFormat="1">
      <c r="A136" s="14"/>
      <c r="B136" s="252"/>
      <c r="C136" s="253"/>
      <c r="D136" s="228" t="s">
        <v>156</v>
      </c>
      <c r="E136" s="254" t="s">
        <v>44</v>
      </c>
      <c r="F136" s="255" t="s">
        <v>248</v>
      </c>
      <c r="G136" s="253"/>
      <c r="H136" s="256">
        <v>731.83799999999997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156</v>
      </c>
      <c r="AU136" s="262" t="s">
        <v>21</v>
      </c>
      <c r="AV136" s="14" t="s">
        <v>161</v>
      </c>
      <c r="AW136" s="14" t="s">
        <v>42</v>
      </c>
      <c r="AX136" s="14" t="s">
        <v>89</v>
      </c>
      <c r="AY136" s="262" t="s">
        <v>142</v>
      </c>
    </row>
    <row r="137" s="12" customFormat="1" ht="22.8" customHeight="1">
      <c r="A137" s="12"/>
      <c r="B137" s="199"/>
      <c r="C137" s="200"/>
      <c r="D137" s="201" t="s">
        <v>81</v>
      </c>
      <c r="E137" s="213" t="s">
        <v>807</v>
      </c>
      <c r="F137" s="213" t="s">
        <v>808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SUM(P138:P139)</f>
        <v>0</v>
      </c>
      <c r="Q137" s="207"/>
      <c r="R137" s="208">
        <f>SUM(R138:R139)</f>
        <v>0</v>
      </c>
      <c r="S137" s="207"/>
      <c r="T137" s="209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89</v>
      </c>
      <c r="AT137" s="211" t="s">
        <v>81</v>
      </c>
      <c r="AU137" s="211" t="s">
        <v>89</v>
      </c>
      <c r="AY137" s="210" t="s">
        <v>142</v>
      </c>
      <c r="BK137" s="212">
        <f>SUM(BK138:BK139)</f>
        <v>0</v>
      </c>
    </row>
    <row r="138" s="2" customFormat="1" ht="24.15" customHeight="1">
      <c r="A138" s="41"/>
      <c r="B138" s="42"/>
      <c r="C138" s="215" t="s">
        <v>297</v>
      </c>
      <c r="D138" s="215" t="s">
        <v>145</v>
      </c>
      <c r="E138" s="216" t="s">
        <v>1447</v>
      </c>
      <c r="F138" s="217" t="s">
        <v>1448</v>
      </c>
      <c r="G138" s="218" t="s">
        <v>405</v>
      </c>
      <c r="H138" s="219">
        <v>0.017000000000000001</v>
      </c>
      <c r="I138" s="220"/>
      <c r="J138" s="221">
        <f>ROUND(I138*H138,2)</f>
        <v>0</v>
      </c>
      <c r="K138" s="217" t="s">
        <v>233</v>
      </c>
      <c r="L138" s="47"/>
      <c r="M138" s="222" t="s">
        <v>44</v>
      </c>
      <c r="N138" s="223" t="s">
        <v>53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161</v>
      </c>
      <c r="AT138" s="226" t="s">
        <v>145</v>
      </c>
      <c r="AU138" s="226" t="s">
        <v>21</v>
      </c>
      <c r="AY138" s="19" t="s">
        <v>142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89</v>
      </c>
      <c r="BK138" s="227">
        <f>ROUND(I138*H138,2)</f>
        <v>0</v>
      </c>
      <c r="BL138" s="19" t="s">
        <v>161</v>
      </c>
      <c r="BM138" s="226" t="s">
        <v>1449</v>
      </c>
    </row>
    <row r="139" s="2" customFormat="1">
      <c r="A139" s="41"/>
      <c r="B139" s="42"/>
      <c r="C139" s="43"/>
      <c r="D139" s="250" t="s">
        <v>235</v>
      </c>
      <c r="E139" s="43"/>
      <c r="F139" s="251" t="s">
        <v>1450</v>
      </c>
      <c r="G139" s="43"/>
      <c r="H139" s="43"/>
      <c r="I139" s="230"/>
      <c r="J139" s="43"/>
      <c r="K139" s="43"/>
      <c r="L139" s="47"/>
      <c r="M139" s="284"/>
      <c r="N139" s="285"/>
      <c r="O139" s="286"/>
      <c r="P139" s="286"/>
      <c r="Q139" s="286"/>
      <c r="R139" s="286"/>
      <c r="S139" s="286"/>
      <c r="T139" s="287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235</v>
      </c>
      <c r="AU139" s="19" t="s">
        <v>21</v>
      </c>
    </row>
    <row r="140" s="2" customFormat="1" ht="6.96" customHeight="1">
      <c r="A140" s="41"/>
      <c r="B140" s="62"/>
      <c r="C140" s="63"/>
      <c r="D140" s="63"/>
      <c r="E140" s="63"/>
      <c r="F140" s="63"/>
      <c r="G140" s="63"/>
      <c r="H140" s="63"/>
      <c r="I140" s="63"/>
      <c r="J140" s="63"/>
      <c r="K140" s="63"/>
      <c r="L140" s="47"/>
      <c r="M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</sheetData>
  <sheetProtection sheet="1" autoFilter="0" formatColumns="0" formatRows="0" objects="1" scenarios="1" spinCount="100000" saltValue="rvm1iZgQ8KdO1m6uGNIoQ+Kl5B/zsi3mca+b8alg19ZgUK0ueoTyT+Ie22ZmEHPI6xZj7PqlW247qfW4b19h+Q==" hashValue="vk3Un4Yd4ukMuLRRIGIPG6behxs8k2sbFmaBCLBXlOqFnOtrGaY2yY2QId/2JEpKJgMv7f7bPCR91JzOTZmRRA==" algorithmName="SHA-512" password="88F3"/>
  <autoFilter ref="C90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13107223"/>
    <hyperlink ref="F100" r:id="rId2" display="https://podminky.urs.cz/item/CS_URS_2025_01/113107243"/>
    <hyperlink ref="F103" r:id="rId3" display="https://podminky.urs.cz/item/CS_URS_2025_01/113154543"/>
    <hyperlink ref="F107" r:id="rId4" display="https://podminky.urs.cz/item/CS_URS_2025_01/113202111"/>
    <hyperlink ref="F111" r:id="rId5" display="https://podminky.urs.cz/item/CS_URS_2025_01/564871115"/>
    <hyperlink ref="F114" r:id="rId6" display="https://podminky.urs.cz/item/CS_URS_2025_01/564871116"/>
    <hyperlink ref="F118" r:id="rId7" display="https://podminky.urs.cz/item/CS_URS_2025_01/919735113"/>
    <hyperlink ref="F121" r:id="rId8" display="https://podminky.urs.cz/item/CS_URS_2025_01/979024443"/>
    <hyperlink ref="F125" r:id="rId9" display="https://podminky.urs.cz/item/CS_URS_2025_01/997221551"/>
    <hyperlink ref="F127" r:id="rId10" display="https://podminky.urs.cz/item/CS_URS_2025_01/997221559"/>
    <hyperlink ref="F130" r:id="rId11" display="https://podminky.urs.cz/item/CS_URS_2025_01/997221873"/>
    <hyperlink ref="F133" r:id="rId12" display="https://podminky.urs.cz/item/CS_URS_2025_01/997221875"/>
    <hyperlink ref="F139" r:id="rId13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  <c r="AZ2" s="247" t="s">
        <v>1451</v>
      </c>
      <c r="BA2" s="247" t="s">
        <v>1452</v>
      </c>
      <c r="BB2" s="247" t="s">
        <v>199</v>
      </c>
      <c r="BC2" s="247" t="s">
        <v>157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1453</v>
      </c>
      <c r="BA3" s="247" t="s">
        <v>1454</v>
      </c>
      <c r="BB3" s="247" t="s">
        <v>199</v>
      </c>
      <c r="BC3" s="247" t="s">
        <v>1455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1456</v>
      </c>
      <c r="BA4" s="247" t="s">
        <v>1457</v>
      </c>
      <c r="BB4" s="247" t="s">
        <v>265</v>
      </c>
      <c r="BC4" s="247" t="s">
        <v>416</v>
      </c>
      <c r="BD4" s="247" t="s">
        <v>21</v>
      </c>
    </row>
    <row r="5" s="1" customFormat="1" ht="6.96" customHeight="1">
      <c r="B5" s="22"/>
      <c r="L5" s="22"/>
      <c r="AZ5" s="247" t="s">
        <v>1458</v>
      </c>
      <c r="BA5" s="247" t="s">
        <v>1459</v>
      </c>
      <c r="BB5" s="247" t="s">
        <v>199</v>
      </c>
      <c r="BC5" s="247" t="s">
        <v>512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1460</v>
      </c>
      <c r="BA6" s="247" t="s">
        <v>1461</v>
      </c>
      <c r="BB6" s="247" t="s">
        <v>203</v>
      </c>
      <c r="BC6" s="247" t="s">
        <v>1462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  <c r="AZ7" s="247" t="s">
        <v>1463</v>
      </c>
      <c r="BA7" s="247" t="s">
        <v>1464</v>
      </c>
      <c r="BB7" s="247" t="s">
        <v>199</v>
      </c>
      <c r="BC7" s="247" t="s">
        <v>1465</v>
      </c>
      <c r="BD7" s="247" t="s">
        <v>21</v>
      </c>
    </row>
    <row r="8" s="1" customFormat="1" ht="12" customHeight="1">
      <c r="B8" s="22"/>
      <c r="D8" s="145" t="s">
        <v>115</v>
      </c>
      <c r="L8" s="22"/>
      <c r="AZ8" s="247" t="s">
        <v>1466</v>
      </c>
      <c r="BA8" s="247" t="s">
        <v>211</v>
      </c>
      <c r="BB8" s="247" t="s">
        <v>203</v>
      </c>
      <c r="BC8" s="247" t="s">
        <v>1467</v>
      </c>
      <c r="BD8" s="247" t="s">
        <v>21</v>
      </c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47" t="s">
        <v>205</v>
      </c>
      <c r="BA9" s="247" t="s">
        <v>1468</v>
      </c>
      <c r="BB9" s="247" t="s">
        <v>203</v>
      </c>
      <c r="BC9" s="247" t="s">
        <v>1469</v>
      </c>
      <c r="BD9" s="247" t="s">
        <v>21</v>
      </c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47" t="s">
        <v>1470</v>
      </c>
      <c r="BA10" s="247" t="s">
        <v>1471</v>
      </c>
      <c r="BB10" s="247" t="s">
        <v>203</v>
      </c>
      <c r="BC10" s="247" t="s">
        <v>1472</v>
      </c>
      <c r="BD10" s="247" t="s">
        <v>21</v>
      </c>
    </row>
    <row r="11" s="2" customFormat="1" ht="16.5" customHeight="1">
      <c r="A11" s="41"/>
      <c r="B11" s="47"/>
      <c r="C11" s="41"/>
      <c r="D11" s="41"/>
      <c r="E11" s="148" t="s">
        <v>1473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47" t="s">
        <v>1474</v>
      </c>
      <c r="BA11" s="247" t="s">
        <v>1475</v>
      </c>
      <c r="BB11" s="247" t="s">
        <v>203</v>
      </c>
      <c r="BC11" s="247" t="s">
        <v>1476</v>
      </c>
      <c r="BD11" s="247" t="s">
        <v>21</v>
      </c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21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ROUND((SUM(BE94:BE238)),  2)</f>
        <v>0</v>
      </c>
      <c r="G35" s="41"/>
      <c r="H35" s="41"/>
      <c r="I35" s="160">
        <v>0.20999999999999999</v>
      </c>
      <c r="J35" s="159">
        <f>ROUND(((SUM(BE94:BE238))*I35),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ROUND((SUM(BF94:BF238)),  2)</f>
        <v>0</v>
      </c>
      <c r="G36" s="41"/>
      <c r="H36" s="41"/>
      <c r="I36" s="160">
        <v>0.14999999999999999</v>
      </c>
      <c r="J36" s="159">
        <f>ROUND(((SUM(BF94:BF238))*I36),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ROUND((SUM(BG94:BG238)),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ROUND((SUM(BH94:BH238)),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ROUND((SUM(BI94:BI238)),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SO-01.1.2 - Kanalizační přípojky - neveřejná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217</v>
      </c>
      <c r="E66" s="185"/>
      <c r="F66" s="185"/>
      <c r="G66" s="185"/>
      <c r="H66" s="185"/>
      <c r="I66" s="185"/>
      <c r="J66" s="186">
        <f>J165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218</v>
      </c>
      <c r="E67" s="185"/>
      <c r="F67" s="185"/>
      <c r="G67" s="185"/>
      <c r="H67" s="185"/>
      <c r="I67" s="185"/>
      <c r="J67" s="186">
        <f>J172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219</v>
      </c>
      <c r="E68" s="185"/>
      <c r="F68" s="185"/>
      <c r="G68" s="185"/>
      <c r="H68" s="185"/>
      <c r="I68" s="185"/>
      <c r="J68" s="186">
        <f>J177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220</v>
      </c>
      <c r="E69" s="185"/>
      <c r="F69" s="185"/>
      <c r="G69" s="185"/>
      <c r="H69" s="185"/>
      <c r="I69" s="185"/>
      <c r="J69" s="186">
        <f>J188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221</v>
      </c>
      <c r="E70" s="185"/>
      <c r="F70" s="185"/>
      <c r="G70" s="185"/>
      <c r="H70" s="185"/>
      <c r="I70" s="185"/>
      <c r="J70" s="186">
        <f>J219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222</v>
      </c>
      <c r="E71" s="185"/>
      <c r="F71" s="185"/>
      <c r="G71" s="185"/>
      <c r="H71" s="185"/>
      <c r="I71" s="185"/>
      <c r="J71" s="186">
        <f>J223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223</v>
      </c>
      <c r="E72" s="185"/>
      <c r="F72" s="185"/>
      <c r="G72" s="185"/>
      <c r="H72" s="185"/>
      <c r="I72" s="185"/>
      <c r="J72" s="186">
        <f>J236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127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vodovodu a kanalizace Dolní Němčice - 2028</v>
      </c>
      <c r="F82" s="34"/>
      <c r="G82" s="34"/>
      <c r="H82" s="34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3"/>
      <c r="C83" s="34" t="s">
        <v>115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1"/>
      <c r="B84" s="42"/>
      <c r="C84" s="43"/>
      <c r="D84" s="43"/>
      <c r="E84" s="172" t="s">
        <v>116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117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SO-01.1.2 - Kanalizační přípojky - neveřejná část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4" t="s">
        <v>22</v>
      </c>
      <c r="D88" s="43"/>
      <c r="E88" s="43"/>
      <c r="F88" s="29" t="str">
        <f>F14</f>
        <v>Dolní Němčice</v>
      </c>
      <c r="G88" s="43"/>
      <c r="H88" s="43"/>
      <c r="I88" s="34" t="s">
        <v>24</v>
      </c>
      <c r="J88" s="75" t="str">
        <f>IF(J14="","",J14)</f>
        <v>16. 2. 2021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4" t="s">
        <v>30</v>
      </c>
      <c r="D90" s="43"/>
      <c r="E90" s="43"/>
      <c r="F90" s="29" t="str">
        <f>E17</f>
        <v>Město Dačice</v>
      </c>
      <c r="G90" s="43"/>
      <c r="H90" s="43"/>
      <c r="I90" s="34" t="s">
        <v>38</v>
      </c>
      <c r="J90" s="39" t="str">
        <f>E23</f>
        <v>VAK projekt s.r.o.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4" t="s">
        <v>36</v>
      </c>
      <c r="D91" s="43"/>
      <c r="E91" s="43"/>
      <c r="F91" s="29" t="str">
        <f>IF(E20="","",E20)</f>
        <v>Vyplň údaj</v>
      </c>
      <c r="G91" s="43"/>
      <c r="H91" s="43"/>
      <c r="I91" s="34" t="s">
        <v>43</v>
      </c>
      <c r="J91" s="39" t="str">
        <f>E26</f>
        <v>Ing. Martina Zamlinská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128</v>
      </c>
      <c r="D93" s="191" t="s">
        <v>67</v>
      </c>
      <c r="E93" s="191" t="s">
        <v>63</v>
      </c>
      <c r="F93" s="191" t="s">
        <v>64</v>
      </c>
      <c r="G93" s="191" t="s">
        <v>129</v>
      </c>
      <c r="H93" s="191" t="s">
        <v>130</v>
      </c>
      <c r="I93" s="191" t="s">
        <v>131</v>
      </c>
      <c r="J93" s="191" t="s">
        <v>121</v>
      </c>
      <c r="K93" s="192" t="s">
        <v>132</v>
      </c>
      <c r="L93" s="193"/>
      <c r="M93" s="95" t="s">
        <v>44</v>
      </c>
      <c r="N93" s="96" t="s">
        <v>52</v>
      </c>
      <c r="O93" s="96" t="s">
        <v>133</v>
      </c>
      <c r="P93" s="96" t="s">
        <v>134</v>
      </c>
      <c r="Q93" s="96" t="s">
        <v>135</v>
      </c>
      <c r="R93" s="96" t="s">
        <v>136</v>
      </c>
      <c r="S93" s="96" t="s">
        <v>137</v>
      </c>
      <c r="T93" s="97" t="s">
        <v>138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139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</f>
        <v>0</v>
      </c>
      <c r="Q94" s="99"/>
      <c r="R94" s="196">
        <f>R95</f>
        <v>36.807090249999995</v>
      </c>
      <c r="S94" s="99"/>
      <c r="T94" s="197">
        <f>T95</f>
        <v>1.9680000000000002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81</v>
      </c>
      <c r="AU94" s="19" t="s">
        <v>122</v>
      </c>
      <c r="BK94" s="198">
        <f>BK95</f>
        <v>0</v>
      </c>
    </row>
    <row r="95" s="12" customFormat="1" ht="25.92" customHeight="1">
      <c r="A95" s="12"/>
      <c r="B95" s="199"/>
      <c r="C95" s="200"/>
      <c r="D95" s="201" t="s">
        <v>81</v>
      </c>
      <c r="E95" s="202" t="s">
        <v>228</v>
      </c>
      <c r="F95" s="202" t="s">
        <v>229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P96+P165+P172+P177+P188+P219+P223+P236</f>
        <v>0</v>
      </c>
      <c r="Q95" s="207"/>
      <c r="R95" s="208">
        <f>R96+R165+R172+R177+R188+R219+R223+R236</f>
        <v>36.807090249999995</v>
      </c>
      <c r="S95" s="207"/>
      <c r="T95" s="209">
        <f>T96+T165+T172+T177+T188+T219+T223+T236</f>
        <v>1.9680000000000002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89</v>
      </c>
      <c r="AT95" s="211" t="s">
        <v>81</v>
      </c>
      <c r="AU95" s="211" t="s">
        <v>82</v>
      </c>
      <c r="AY95" s="210" t="s">
        <v>142</v>
      </c>
      <c r="BK95" s="212">
        <f>BK96+BK165+BK172+BK177+BK188+BK219+BK223+BK236</f>
        <v>0</v>
      </c>
    </row>
    <row r="96" s="12" customFormat="1" ht="22.8" customHeight="1">
      <c r="A96" s="12"/>
      <c r="B96" s="199"/>
      <c r="C96" s="200"/>
      <c r="D96" s="201" t="s">
        <v>81</v>
      </c>
      <c r="E96" s="213" t="s">
        <v>89</v>
      </c>
      <c r="F96" s="213" t="s">
        <v>230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SUM(P97:P164)</f>
        <v>0</v>
      </c>
      <c r="Q96" s="207"/>
      <c r="R96" s="208">
        <f>SUM(R97:R164)</f>
        <v>26.796233999999998</v>
      </c>
      <c r="S96" s="207"/>
      <c r="T96" s="209">
        <f>SUM(T97:T164)</f>
        <v>1.9680000000000002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89</v>
      </c>
      <c r="AT96" s="211" t="s">
        <v>81</v>
      </c>
      <c r="AU96" s="211" t="s">
        <v>89</v>
      </c>
      <c r="AY96" s="210" t="s">
        <v>142</v>
      </c>
      <c r="BK96" s="212">
        <f>SUM(BK97:BK164)</f>
        <v>0</v>
      </c>
    </row>
    <row r="97" s="2" customFormat="1" ht="37.8" customHeight="1">
      <c r="A97" s="41"/>
      <c r="B97" s="42"/>
      <c r="C97" s="215" t="s">
        <v>89</v>
      </c>
      <c r="D97" s="215" t="s">
        <v>145</v>
      </c>
      <c r="E97" s="216" t="s">
        <v>1477</v>
      </c>
      <c r="F97" s="217" t="s">
        <v>1478</v>
      </c>
      <c r="G97" s="218" t="s">
        <v>199</v>
      </c>
      <c r="H97" s="219">
        <v>3</v>
      </c>
      <c r="I97" s="220"/>
      <c r="J97" s="221">
        <f>ROUND(I97*H97,2)</f>
        <v>0</v>
      </c>
      <c r="K97" s="217" t="s">
        <v>233</v>
      </c>
      <c r="L97" s="47"/>
      <c r="M97" s="222" t="s">
        <v>44</v>
      </c>
      <c r="N97" s="223" t="s">
        <v>53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0.26000000000000001</v>
      </c>
      <c r="T97" s="225">
        <f>S97*H97</f>
        <v>0.78000000000000003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161</v>
      </c>
      <c r="AT97" s="226" t="s">
        <v>145</v>
      </c>
      <c r="AU97" s="226" t="s">
        <v>21</v>
      </c>
      <c r="AY97" s="19" t="s">
        <v>142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89</v>
      </c>
      <c r="BK97" s="227">
        <f>ROUND(I97*H97,2)</f>
        <v>0</v>
      </c>
      <c r="BL97" s="19" t="s">
        <v>161</v>
      </c>
      <c r="BM97" s="226" t="s">
        <v>1479</v>
      </c>
    </row>
    <row r="98" s="2" customFormat="1">
      <c r="A98" s="41"/>
      <c r="B98" s="42"/>
      <c r="C98" s="43"/>
      <c r="D98" s="250" t="s">
        <v>235</v>
      </c>
      <c r="E98" s="43"/>
      <c r="F98" s="251" t="s">
        <v>1480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235</v>
      </c>
      <c r="AU98" s="19" t="s">
        <v>21</v>
      </c>
    </row>
    <row r="99" s="13" customFormat="1">
      <c r="A99" s="13"/>
      <c r="B99" s="233"/>
      <c r="C99" s="234"/>
      <c r="D99" s="228" t="s">
        <v>156</v>
      </c>
      <c r="E99" s="235" t="s">
        <v>1451</v>
      </c>
      <c r="F99" s="236" t="s">
        <v>1481</v>
      </c>
      <c r="G99" s="234"/>
      <c r="H99" s="237">
        <v>3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156</v>
      </c>
      <c r="AU99" s="243" t="s">
        <v>21</v>
      </c>
      <c r="AV99" s="13" t="s">
        <v>21</v>
      </c>
      <c r="AW99" s="13" t="s">
        <v>42</v>
      </c>
      <c r="AX99" s="13" t="s">
        <v>89</v>
      </c>
      <c r="AY99" s="243" t="s">
        <v>142</v>
      </c>
    </row>
    <row r="100" s="2" customFormat="1" ht="37.8" customHeight="1">
      <c r="A100" s="41"/>
      <c r="B100" s="42"/>
      <c r="C100" s="215" t="s">
        <v>21</v>
      </c>
      <c r="D100" s="215" t="s">
        <v>145</v>
      </c>
      <c r="E100" s="216" t="s">
        <v>1411</v>
      </c>
      <c r="F100" s="217" t="s">
        <v>1412</v>
      </c>
      <c r="G100" s="218" t="s">
        <v>199</v>
      </c>
      <c r="H100" s="219">
        <v>2.7000000000000002</v>
      </c>
      <c r="I100" s="220"/>
      <c r="J100" s="221">
        <f>ROUND(I100*H100,2)</f>
        <v>0</v>
      </c>
      <c r="K100" s="217" t="s">
        <v>233</v>
      </c>
      <c r="L100" s="47"/>
      <c r="M100" s="222" t="s">
        <v>44</v>
      </c>
      <c r="N100" s="223" t="s">
        <v>53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0.44</v>
      </c>
      <c r="T100" s="225">
        <f>S100*H100</f>
        <v>1.1880000000000002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161</v>
      </c>
      <c r="AT100" s="226" t="s">
        <v>145</v>
      </c>
      <c r="AU100" s="226" t="s">
        <v>21</v>
      </c>
      <c r="AY100" s="19" t="s">
        <v>142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89</v>
      </c>
      <c r="BK100" s="227">
        <f>ROUND(I100*H100,2)</f>
        <v>0</v>
      </c>
      <c r="BL100" s="19" t="s">
        <v>161</v>
      </c>
      <c r="BM100" s="226" t="s">
        <v>1482</v>
      </c>
    </row>
    <row r="101" s="2" customFormat="1">
      <c r="A101" s="41"/>
      <c r="B101" s="42"/>
      <c r="C101" s="43"/>
      <c r="D101" s="250" t="s">
        <v>235</v>
      </c>
      <c r="E101" s="43"/>
      <c r="F101" s="251" t="s">
        <v>1414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235</v>
      </c>
      <c r="AU101" s="19" t="s">
        <v>21</v>
      </c>
    </row>
    <row r="102" s="13" customFormat="1">
      <c r="A102" s="13"/>
      <c r="B102" s="233"/>
      <c r="C102" s="234"/>
      <c r="D102" s="228" t="s">
        <v>156</v>
      </c>
      <c r="E102" s="235" t="s">
        <v>44</v>
      </c>
      <c r="F102" s="236" t="s">
        <v>1483</v>
      </c>
      <c r="G102" s="234"/>
      <c r="H102" s="237">
        <v>2.7000000000000002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156</v>
      </c>
      <c r="AU102" s="243" t="s">
        <v>21</v>
      </c>
      <c r="AV102" s="13" t="s">
        <v>21</v>
      </c>
      <c r="AW102" s="13" t="s">
        <v>42</v>
      </c>
      <c r="AX102" s="13" t="s">
        <v>82</v>
      </c>
      <c r="AY102" s="243" t="s">
        <v>142</v>
      </c>
    </row>
    <row r="103" s="14" customFormat="1">
      <c r="A103" s="14"/>
      <c r="B103" s="252"/>
      <c r="C103" s="253"/>
      <c r="D103" s="228" t="s">
        <v>156</v>
      </c>
      <c r="E103" s="254" t="s">
        <v>1453</v>
      </c>
      <c r="F103" s="255" t="s">
        <v>248</v>
      </c>
      <c r="G103" s="253"/>
      <c r="H103" s="256">
        <v>2.7000000000000002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2" t="s">
        <v>156</v>
      </c>
      <c r="AU103" s="262" t="s">
        <v>21</v>
      </c>
      <c r="AV103" s="14" t="s">
        <v>161</v>
      </c>
      <c r="AW103" s="14" t="s">
        <v>42</v>
      </c>
      <c r="AX103" s="14" t="s">
        <v>89</v>
      </c>
      <c r="AY103" s="262" t="s">
        <v>142</v>
      </c>
    </row>
    <row r="104" s="2" customFormat="1" ht="16.5" customHeight="1">
      <c r="A104" s="41"/>
      <c r="B104" s="42"/>
      <c r="C104" s="215" t="s">
        <v>157</v>
      </c>
      <c r="D104" s="215" t="s">
        <v>145</v>
      </c>
      <c r="E104" s="216" t="s">
        <v>269</v>
      </c>
      <c r="F104" s="217" t="s">
        <v>270</v>
      </c>
      <c r="G104" s="218" t="s">
        <v>271</v>
      </c>
      <c r="H104" s="219">
        <v>6.5999999999999996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3.0000000000000001E-05</v>
      </c>
      <c r="R104" s="224">
        <f>Q104*H104</f>
        <v>0.00019799999999999999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1484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273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1485</v>
      </c>
      <c r="G106" s="234"/>
      <c r="H106" s="237">
        <v>6.5999999999999996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24.15" customHeight="1">
      <c r="A107" s="41"/>
      <c r="B107" s="42"/>
      <c r="C107" s="215" t="s">
        <v>161</v>
      </c>
      <c r="D107" s="215" t="s">
        <v>145</v>
      </c>
      <c r="E107" s="216" t="s">
        <v>275</v>
      </c>
      <c r="F107" s="217" t="s">
        <v>276</v>
      </c>
      <c r="G107" s="218" t="s">
        <v>277</v>
      </c>
      <c r="H107" s="219">
        <v>0.82499999999999996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1486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279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13" customFormat="1">
      <c r="A109" s="13"/>
      <c r="B109" s="233"/>
      <c r="C109" s="234"/>
      <c r="D109" s="228" t="s">
        <v>156</v>
      </c>
      <c r="E109" s="235" t="s">
        <v>44</v>
      </c>
      <c r="F109" s="236" t="s">
        <v>1487</v>
      </c>
      <c r="G109" s="234"/>
      <c r="H109" s="237">
        <v>0.82499999999999996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156</v>
      </c>
      <c r="AU109" s="243" t="s">
        <v>21</v>
      </c>
      <c r="AV109" s="13" t="s">
        <v>21</v>
      </c>
      <c r="AW109" s="13" t="s">
        <v>42</v>
      </c>
      <c r="AX109" s="13" t="s">
        <v>89</v>
      </c>
      <c r="AY109" s="243" t="s">
        <v>142</v>
      </c>
    </row>
    <row r="110" s="2" customFormat="1" ht="16.5" customHeight="1">
      <c r="A110" s="41"/>
      <c r="B110" s="42"/>
      <c r="C110" s="215" t="s">
        <v>141</v>
      </c>
      <c r="D110" s="215" t="s">
        <v>145</v>
      </c>
      <c r="E110" s="216" t="s">
        <v>1488</v>
      </c>
      <c r="F110" s="217" t="s">
        <v>1489</v>
      </c>
      <c r="G110" s="218" t="s">
        <v>199</v>
      </c>
      <c r="H110" s="219">
        <v>48</v>
      </c>
      <c r="I110" s="220"/>
      <c r="J110" s="221">
        <f>ROUND(I110*H110,2)</f>
        <v>0</v>
      </c>
      <c r="K110" s="217" t="s">
        <v>233</v>
      </c>
      <c r="L110" s="47"/>
      <c r="M110" s="222" t="s">
        <v>44</v>
      </c>
      <c r="N110" s="223" t="s">
        <v>53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161</v>
      </c>
      <c r="AT110" s="226" t="s">
        <v>145</v>
      </c>
      <c r="AU110" s="226" t="s">
        <v>21</v>
      </c>
      <c r="AY110" s="19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161</v>
      </c>
      <c r="BM110" s="226" t="s">
        <v>1490</v>
      </c>
    </row>
    <row r="111" s="2" customFormat="1">
      <c r="A111" s="41"/>
      <c r="B111" s="42"/>
      <c r="C111" s="43"/>
      <c r="D111" s="250" t="s">
        <v>235</v>
      </c>
      <c r="E111" s="43"/>
      <c r="F111" s="251" t="s">
        <v>1491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235</v>
      </c>
      <c r="AU111" s="19" t="s">
        <v>21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1492</v>
      </c>
      <c r="G112" s="234"/>
      <c r="H112" s="237">
        <v>48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82</v>
      </c>
      <c r="AY112" s="243" t="s">
        <v>142</v>
      </c>
    </row>
    <row r="113" s="14" customFormat="1">
      <c r="A113" s="14"/>
      <c r="B113" s="252"/>
      <c r="C113" s="253"/>
      <c r="D113" s="228" t="s">
        <v>156</v>
      </c>
      <c r="E113" s="254" t="s">
        <v>1458</v>
      </c>
      <c r="F113" s="255" t="s">
        <v>248</v>
      </c>
      <c r="G113" s="253"/>
      <c r="H113" s="256">
        <v>48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2" t="s">
        <v>156</v>
      </c>
      <c r="AU113" s="262" t="s">
        <v>21</v>
      </c>
      <c r="AV113" s="14" t="s">
        <v>161</v>
      </c>
      <c r="AW113" s="14" t="s">
        <v>42</v>
      </c>
      <c r="AX113" s="14" t="s">
        <v>89</v>
      </c>
      <c r="AY113" s="262" t="s">
        <v>142</v>
      </c>
    </row>
    <row r="114" s="2" customFormat="1" ht="24.15" customHeight="1">
      <c r="A114" s="41"/>
      <c r="B114" s="42"/>
      <c r="C114" s="215" t="s">
        <v>169</v>
      </c>
      <c r="D114" s="215" t="s">
        <v>145</v>
      </c>
      <c r="E114" s="216" t="s">
        <v>309</v>
      </c>
      <c r="F114" s="217" t="s">
        <v>310</v>
      </c>
      <c r="G114" s="218" t="s">
        <v>203</v>
      </c>
      <c r="H114" s="219">
        <v>40.392000000000003</v>
      </c>
      <c r="I114" s="220"/>
      <c r="J114" s="221">
        <f>ROUND(I114*H114,2)</f>
        <v>0</v>
      </c>
      <c r="K114" s="217" t="s">
        <v>233</v>
      </c>
      <c r="L114" s="47"/>
      <c r="M114" s="222" t="s">
        <v>44</v>
      </c>
      <c r="N114" s="223" t="s">
        <v>53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161</v>
      </c>
      <c r="AT114" s="226" t="s">
        <v>145</v>
      </c>
      <c r="AU114" s="226" t="s">
        <v>21</v>
      </c>
      <c r="AY114" s="19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161</v>
      </c>
      <c r="BM114" s="226" t="s">
        <v>1493</v>
      </c>
    </row>
    <row r="115" s="2" customFormat="1">
      <c r="A115" s="41"/>
      <c r="B115" s="42"/>
      <c r="C115" s="43"/>
      <c r="D115" s="250" t="s">
        <v>235</v>
      </c>
      <c r="E115" s="43"/>
      <c r="F115" s="251" t="s">
        <v>312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235</v>
      </c>
      <c r="AU115" s="19" t="s">
        <v>21</v>
      </c>
    </row>
    <row r="116" s="13" customFormat="1">
      <c r="A116" s="13"/>
      <c r="B116" s="233"/>
      <c r="C116" s="234"/>
      <c r="D116" s="228" t="s">
        <v>156</v>
      </c>
      <c r="E116" s="235" t="s">
        <v>44</v>
      </c>
      <c r="F116" s="236" t="s">
        <v>1494</v>
      </c>
      <c r="G116" s="234"/>
      <c r="H116" s="237">
        <v>50.490000000000002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21</v>
      </c>
      <c r="AV116" s="13" t="s">
        <v>21</v>
      </c>
      <c r="AW116" s="13" t="s">
        <v>42</v>
      </c>
      <c r="AX116" s="13" t="s">
        <v>82</v>
      </c>
      <c r="AY116" s="243" t="s">
        <v>142</v>
      </c>
    </row>
    <row r="117" s="14" customFormat="1">
      <c r="A117" s="14"/>
      <c r="B117" s="252"/>
      <c r="C117" s="253"/>
      <c r="D117" s="228" t="s">
        <v>156</v>
      </c>
      <c r="E117" s="254" t="s">
        <v>1460</v>
      </c>
      <c r="F117" s="255" t="s">
        <v>248</v>
      </c>
      <c r="G117" s="253"/>
      <c r="H117" s="256">
        <v>50.490000000000002</v>
      </c>
      <c r="I117" s="257"/>
      <c r="J117" s="253"/>
      <c r="K117" s="253"/>
      <c r="L117" s="258"/>
      <c r="M117" s="259"/>
      <c r="N117" s="260"/>
      <c r="O117" s="260"/>
      <c r="P117" s="260"/>
      <c r="Q117" s="260"/>
      <c r="R117" s="260"/>
      <c r="S117" s="260"/>
      <c r="T117" s="26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2" t="s">
        <v>156</v>
      </c>
      <c r="AU117" s="262" t="s">
        <v>21</v>
      </c>
      <c r="AV117" s="14" t="s">
        <v>161</v>
      </c>
      <c r="AW117" s="14" t="s">
        <v>42</v>
      </c>
      <c r="AX117" s="14" t="s">
        <v>82</v>
      </c>
      <c r="AY117" s="262" t="s">
        <v>142</v>
      </c>
    </row>
    <row r="118" s="13" customFormat="1">
      <c r="A118" s="13"/>
      <c r="B118" s="233"/>
      <c r="C118" s="234"/>
      <c r="D118" s="228" t="s">
        <v>156</v>
      </c>
      <c r="E118" s="235" t="s">
        <v>44</v>
      </c>
      <c r="F118" s="236" t="s">
        <v>1495</v>
      </c>
      <c r="G118" s="234"/>
      <c r="H118" s="237">
        <v>40.392000000000003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156</v>
      </c>
      <c r="AU118" s="243" t="s">
        <v>21</v>
      </c>
      <c r="AV118" s="13" t="s">
        <v>21</v>
      </c>
      <c r="AW118" s="13" t="s">
        <v>42</v>
      </c>
      <c r="AX118" s="13" t="s">
        <v>89</v>
      </c>
      <c r="AY118" s="243" t="s">
        <v>142</v>
      </c>
    </row>
    <row r="119" s="2" customFormat="1" ht="24.15" customHeight="1">
      <c r="A119" s="41"/>
      <c r="B119" s="42"/>
      <c r="C119" s="215" t="s">
        <v>174</v>
      </c>
      <c r="D119" s="215" t="s">
        <v>145</v>
      </c>
      <c r="E119" s="216" t="s">
        <v>1496</v>
      </c>
      <c r="F119" s="217" t="s">
        <v>1497</v>
      </c>
      <c r="G119" s="218" t="s">
        <v>203</v>
      </c>
      <c r="H119" s="219">
        <v>7.5739999999999998</v>
      </c>
      <c r="I119" s="220"/>
      <c r="J119" s="221">
        <f>ROUND(I119*H119,2)</f>
        <v>0</v>
      </c>
      <c r="K119" s="217" t="s">
        <v>233</v>
      </c>
      <c r="L119" s="47"/>
      <c r="M119" s="222" t="s">
        <v>44</v>
      </c>
      <c r="N119" s="223" t="s">
        <v>53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161</v>
      </c>
      <c r="AT119" s="226" t="s">
        <v>145</v>
      </c>
      <c r="AU119" s="226" t="s">
        <v>21</v>
      </c>
      <c r="AY119" s="19" t="s">
        <v>142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161</v>
      </c>
      <c r="BM119" s="226" t="s">
        <v>1498</v>
      </c>
    </row>
    <row r="120" s="2" customFormat="1">
      <c r="A120" s="41"/>
      <c r="B120" s="42"/>
      <c r="C120" s="43"/>
      <c r="D120" s="250" t="s">
        <v>235</v>
      </c>
      <c r="E120" s="43"/>
      <c r="F120" s="251" t="s">
        <v>1499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235</v>
      </c>
      <c r="AU120" s="19" t="s">
        <v>21</v>
      </c>
    </row>
    <row r="121" s="13" customFormat="1">
      <c r="A121" s="13"/>
      <c r="B121" s="233"/>
      <c r="C121" s="234"/>
      <c r="D121" s="228" t="s">
        <v>156</v>
      </c>
      <c r="E121" s="235" t="s">
        <v>44</v>
      </c>
      <c r="F121" s="236" t="s">
        <v>1500</v>
      </c>
      <c r="G121" s="234"/>
      <c r="H121" s="237">
        <v>7.5739999999999998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156</v>
      </c>
      <c r="AU121" s="243" t="s">
        <v>21</v>
      </c>
      <c r="AV121" s="13" t="s">
        <v>21</v>
      </c>
      <c r="AW121" s="13" t="s">
        <v>42</v>
      </c>
      <c r="AX121" s="13" t="s">
        <v>89</v>
      </c>
      <c r="AY121" s="243" t="s">
        <v>142</v>
      </c>
    </row>
    <row r="122" s="2" customFormat="1" ht="24.15" customHeight="1">
      <c r="A122" s="41"/>
      <c r="B122" s="42"/>
      <c r="C122" s="215" t="s">
        <v>178</v>
      </c>
      <c r="D122" s="215" t="s">
        <v>145</v>
      </c>
      <c r="E122" s="216" t="s">
        <v>1501</v>
      </c>
      <c r="F122" s="217" t="s">
        <v>1502</v>
      </c>
      <c r="G122" s="218" t="s">
        <v>203</v>
      </c>
      <c r="H122" s="219">
        <v>2.5249999999999999</v>
      </c>
      <c r="I122" s="220"/>
      <c r="J122" s="221">
        <f>ROUND(I122*H122,2)</f>
        <v>0</v>
      </c>
      <c r="K122" s="217" t="s">
        <v>233</v>
      </c>
      <c r="L122" s="47"/>
      <c r="M122" s="222" t="s">
        <v>44</v>
      </c>
      <c r="N122" s="223" t="s">
        <v>53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161</v>
      </c>
      <c r="AT122" s="226" t="s">
        <v>145</v>
      </c>
      <c r="AU122" s="226" t="s">
        <v>21</v>
      </c>
      <c r="AY122" s="19" t="s">
        <v>142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161</v>
      </c>
      <c r="BM122" s="226" t="s">
        <v>1503</v>
      </c>
    </row>
    <row r="123" s="2" customFormat="1">
      <c r="A123" s="41"/>
      <c r="B123" s="42"/>
      <c r="C123" s="43"/>
      <c r="D123" s="250" t="s">
        <v>235</v>
      </c>
      <c r="E123" s="43"/>
      <c r="F123" s="251" t="s">
        <v>1504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235</v>
      </c>
      <c r="AU123" s="19" t="s">
        <v>21</v>
      </c>
    </row>
    <row r="124" s="13" customFormat="1">
      <c r="A124" s="13"/>
      <c r="B124" s="233"/>
      <c r="C124" s="234"/>
      <c r="D124" s="228" t="s">
        <v>156</v>
      </c>
      <c r="E124" s="235" t="s">
        <v>44</v>
      </c>
      <c r="F124" s="236" t="s">
        <v>1505</v>
      </c>
      <c r="G124" s="234"/>
      <c r="H124" s="237">
        <v>2.5249999999999999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156</v>
      </c>
      <c r="AU124" s="243" t="s">
        <v>21</v>
      </c>
      <c r="AV124" s="13" t="s">
        <v>21</v>
      </c>
      <c r="AW124" s="13" t="s">
        <v>42</v>
      </c>
      <c r="AX124" s="13" t="s">
        <v>89</v>
      </c>
      <c r="AY124" s="243" t="s">
        <v>142</v>
      </c>
    </row>
    <row r="125" s="2" customFormat="1" ht="24.15" customHeight="1">
      <c r="A125" s="41"/>
      <c r="B125" s="42"/>
      <c r="C125" s="215" t="s">
        <v>182</v>
      </c>
      <c r="D125" s="215" t="s">
        <v>145</v>
      </c>
      <c r="E125" s="216" t="s">
        <v>1506</v>
      </c>
      <c r="F125" s="217" t="s">
        <v>1507</v>
      </c>
      <c r="G125" s="218" t="s">
        <v>199</v>
      </c>
      <c r="H125" s="219">
        <v>112.2</v>
      </c>
      <c r="I125" s="220"/>
      <c r="J125" s="221">
        <f>ROUND(I125*H125,2)</f>
        <v>0</v>
      </c>
      <c r="K125" s="217" t="s">
        <v>233</v>
      </c>
      <c r="L125" s="47"/>
      <c r="M125" s="222" t="s">
        <v>44</v>
      </c>
      <c r="N125" s="223" t="s">
        <v>53</v>
      </c>
      <c r="O125" s="87"/>
      <c r="P125" s="224">
        <f>O125*H125</f>
        <v>0</v>
      </c>
      <c r="Q125" s="224">
        <v>0.00058</v>
      </c>
      <c r="R125" s="224">
        <f>Q125*H125</f>
        <v>0.065076000000000009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161</v>
      </c>
      <c r="AT125" s="226" t="s">
        <v>145</v>
      </c>
      <c r="AU125" s="226" t="s">
        <v>21</v>
      </c>
      <c r="AY125" s="19" t="s">
        <v>142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161</v>
      </c>
      <c r="BM125" s="226" t="s">
        <v>1508</v>
      </c>
    </row>
    <row r="126" s="2" customFormat="1">
      <c r="A126" s="41"/>
      <c r="B126" s="42"/>
      <c r="C126" s="43"/>
      <c r="D126" s="250" t="s">
        <v>235</v>
      </c>
      <c r="E126" s="43"/>
      <c r="F126" s="251" t="s">
        <v>1509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235</v>
      </c>
      <c r="AU126" s="19" t="s">
        <v>21</v>
      </c>
    </row>
    <row r="127" s="13" customFormat="1">
      <c r="A127" s="13"/>
      <c r="B127" s="233"/>
      <c r="C127" s="234"/>
      <c r="D127" s="228" t="s">
        <v>156</v>
      </c>
      <c r="E127" s="235" t="s">
        <v>1463</v>
      </c>
      <c r="F127" s="236" t="s">
        <v>1510</v>
      </c>
      <c r="G127" s="234"/>
      <c r="H127" s="237">
        <v>112.2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156</v>
      </c>
      <c r="AU127" s="243" t="s">
        <v>21</v>
      </c>
      <c r="AV127" s="13" t="s">
        <v>21</v>
      </c>
      <c r="AW127" s="13" t="s">
        <v>42</v>
      </c>
      <c r="AX127" s="13" t="s">
        <v>89</v>
      </c>
      <c r="AY127" s="243" t="s">
        <v>142</v>
      </c>
    </row>
    <row r="128" s="2" customFormat="1" ht="24.15" customHeight="1">
      <c r="A128" s="41"/>
      <c r="B128" s="42"/>
      <c r="C128" s="215" t="s">
        <v>188</v>
      </c>
      <c r="D128" s="215" t="s">
        <v>145</v>
      </c>
      <c r="E128" s="216" t="s">
        <v>1511</v>
      </c>
      <c r="F128" s="217" t="s">
        <v>1512</v>
      </c>
      <c r="G128" s="218" t="s">
        <v>199</v>
      </c>
      <c r="H128" s="219">
        <v>112.2</v>
      </c>
      <c r="I128" s="220"/>
      <c r="J128" s="221">
        <f>ROUND(I128*H128,2)</f>
        <v>0</v>
      </c>
      <c r="K128" s="217" t="s">
        <v>233</v>
      </c>
      <c r="L128" s="47"/>
      <c r="M128" s="222" t="s">
        <v>44</v>
      </c>
      <c r="N128" s="223" t="s">
        <v>53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161</v>
      </c>
      <c r="AT128" s="226" t="s">
        <v>145</v>
      </c>
      <c r="AU128" s="226" t="s">
        <v>21</v>
      </c>
      <c r="AY128" s="19" t="s">
        <v>142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161</v>
      </c>
      <c r="BM128" s="226" t="s">
        <v>1513</v>
      </c>
    </row>
    <row r="129" s="2" customFormat="1">
      <c r="A129" s="41"/>
      <c r="B129" s="42"/>
      <c r="C129" s="43"/>
      <c r="D129" s="250" t="s">
        <v>235</v>
      </c>
      <c r="E129" s="43"/>
      <c r="F129" s="251" t="s">
        <v>1514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235</v>
      </c>
      <c r="AU129" s="19" t="s">
        <v>21</v>
      </c>
    </row>
    <row r="130" s="13" customFormat="1">
      <c r="A130" s="13"/>
      <c r="B130" s="233"/>
      <c r="C130" s="234"/>
      <c r="D130" s="228" t="s">
        <v>156</v>
      </c>
      <c r="E130" s="235" t="s">
        <v>44</v>
      </c>
      <c r="F130" s="236" t="s">
        <v>1463</v>
      </c>
      <c r="G130" s="234"/>
      <c r="H130" s="237">
        <v>112.2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21</v>
      </c>
      <c r="AV130" s="13" t="s">
        <v>21</v>
      </c>
      <c r="AW130" s="13" t="s">
        <v>42</v>
      </c>
      <c r="AX130" s="13" t="s">
        <v>89</v>
      </c>
      <c r="AY130" s="243" t="s">
        <v>142</v>
      </c>
    </row>
    <row r="131" s="2" customFormat="1" ht="37.8" customHeight="1">
      <c r="A131" s="41"/>
      <c r="B131" s="42"/>
      <c r="C131" s="215" t="s">
        <v>193</v>
      </c>
      <c r="D131" s="215" t="s">
        <v>145</v>
      </c>
      <c r="E131" s="216" t="s">
        <v>1515</v>
      </c>
      <c r="F131" s="217" t="s">
        <v>1516</v>
      </c>
      <c r="G131" s="218" t="s">
        <v>203</v>
      </c>
      <c r="H131" s="219">
        <v>65.340000000000003</v>
      </c>
      <c r="I131" s="220"/>
      <c r="J131" s="221">
        <f>ROUND(I131*H131,2)</f>
        <v>0</v>
      </c>
      <c r="K131" s="217" t="s">
        <v>233</v>
      </c>
      <c r="L131" s="47"/>
      <c r="M131" s="222" t="s">
        <v>44</v>
      </c>
      <c r="N131" s="223" t="s">
        <v>53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161</v>
      </c>
      <c r="AT131" s="226" t="s">
        <v>145</v>
      </c>
      <c r="AU131" s="226" t="s">
        <v>21</v>
      </c>
      <c r="AY131" s="19" t="s">
        <v>142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89</v>
      </c>
      <c r="BK131" s="227">
        <f>ROUND(I131*H131,2)</f>
        <v>0</v>
      </c>
      <c r="BL131" s="19" t="s">
        <v>161</v>
      </c>
      <c r="BM131" s="226" t="s">
        <v>1517</v>
      </c>
    </row>
    <row r="132" s="2" customFormat="1">
      <c r="A132" s="41"/>
      <c r="B132" s="42"/>
      <c r="C132" s="43"/>
      <c r="D132" s="250" t="s">
        <v>235</v>
      </c>
      <c r="E132" s="43"/>
      <c r="F132" s="251" t="s">
        <v>1518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235</v>
      </c>
      <c r="AU132" s="19" t="s">
        <v>21</v>
      </c>
    </row>
    <row r="133" s="13" customFormat="1">
      <c r="A133" s="13"/>
      <c r="B133" s="233"/>
      <c r="C133" s="234"/>
      <c r="D133" s="228" t="s">
        <v>156</v>
      </c>
      <c r="E133" s="235" t="s">
        <v>44</v>
      </c>
      <c r="F133" s="236" t="s">
        <v>1519</v>
      </c>
      <c r="G133" s="234"/>
      <c r="H133" s="237">
        <v>65.340000000000003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156</v>
      </c>
      <c r="AU133" s="243" t="s">
        <v>21</v>
      </c>
      <c r="AV133" s="13" t="s">
        <v>21</v>
      </c>
      <c r="AW133" s="13" t="s">
        <v>42</v>
      </c>
      <c r="AX133" s="13" t="s">
        <v>89</v>
      </c>
      <c r="AY133" s="243" t="s">
        <v>142</v>
      </c>
    </row>
    <row r="134" s="2" customFormat="1" ht="37.8" customHeight="1">
      <c r="A134" s="41"/>
      <c r="B134" s="42"/>
      <c r="C134" s="215" t="s">
        <v>291</v>
      </c>
      <c r="D134" s="215" t="s">
        <v>145</v>
      </c>
      <c r="E134" s="216" t="s">
        <v>1520</v>
      </c>
      <c r="F134" s="217" t="s">
        <v>1521</v>
      </c>
      <c r="G134" s="218" t="s">
        <v>203</v>
      </c>
      <c r="H134" s="219">
        <v>17.82</v>
      </c>
      <c r="I134" s="220"/>
      <c r="J134" s="221">
        <f>ROUND(I134*H134,2)</f>
        <v>0</v>
      </c>
      <c r="K134" s="217" t="s">
        <v>233</v>
      </c>
      <c r="L134" s="47"/>
      <c r="M134" s="222" t="s">
        <v>44</v>
      </c>
      <c r="N134" s="223" t="s">
        <v>53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161</v>
      </c>
      <c r="AT134" s="226" t="s">
        <v>145</v>
      </c>
      <c r="AU134" s="226" t="s">
        <v>21</v>
      </c>
      <c r="AY134" s="19" t="s">
        <v>142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89</v>
      </c>
      <c r="BK134" s="227">
        <f>ROUND(I134*H134,2)</f>
        <v>0</v>
      </c>
      <c r="BL134" s="19" t="s">
        <v>161</v>
      </c>
      <c r="BM134" s="226" t="s">
        <v>1522</v>
      </c>
    </row>
    <row r="135" s="2" customFormat="1">
      <c r="A135" s="41"/>
      <c r="B135" s="42"/>
      <c r="C135" s="43"/>
      <c r="D135" s="250" t="s">
        <v>235</v>
      </c>
      <c r="E135" s="43"/>
      <c r="F135" s="251" t="s">
        <v>1523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235</v>
      </c>
      <c r="AU135" s="19" t="s">
        <v>21</v>
      </c>
    </row>
    <row r="136" s="13" customFormat="1">
      <c r="A136" s="13"/>
      <c r="B136" s="233"/>
      <c r="C136" s="234"/>
      <c r="D136" s="228" t="s">
        <v>156</v>
      </c>
      <c r="E136" s="235" t="s">
        <v>44</v>
      </c>
      <c r="F136" s="236" t="s">
        <v>205</v>
      </c>
      <c r="G136" s="234"/>
      <c r="H136" s="237">
        <v>17.82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156</v>
      </c>
      <c r="AU136" s="243" t="s">
        <v>21</v>
      </c>
      <c r="AV136" s="13" t="s">
        <v>21</v>
      </c>
      <c r="AW136" s="13" t="s">
        <v>42</v>
      </c>
      <c r="AX136" s="13" t="s">
        <v>89</v>
      </c>
      <c r="AY136" s="243" t="s">
        <v>142</v>
      </c>
    </row>
    <row r="137" s="2" customFormat="1" ht="24.15" customHeight="1">
      <c r="A137" s="41"/>
      <c r="B137" s="42"/>
      <c r="C137" s="215" t="s">
        <v>297</v>
      </c>
      <c r="D137" s="215" t="s">
        <v>145</v>
      </c>
      <c r="E137" s="216" t="s">
        <v>397</v>
      </c>
      <c r="F137" s="217" t="s">
        <v>398</v>
      </c>
      <c r="G137" s="218" t="s">
        <v>203</v>
      </c>
      <c r="H137" s="219">
        <v>32.670000000000002</v>
      </c>
      <c r="I137" s="220"/>
      <c r="J137" s="221">
        <f>ROUND(I137*H137,2)</f>
        <v>0</v>
      </c>
      <c r="K137" s="217" t="s">
        <v>233</v>
      </c>
      <c r="L137" s="47"/>
      <c r="M137" s="222" t="s">
        <v>44</v>
      </c>
      <c r="N137" s="223" t="s">
        <v>53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161</v>
      </c>
      <c r="AT137" s="226" t="s">
        <v>145</v>
      </c>
      <c r="AU137" s="226" t="s">
        <v>21</v>
      </c>
      <c r="AY137" s="19" t="s">
        <v>142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89</v>
      </c>
      <c r="BK137" s="227">
        <f>ROUND(I137*H137,2)</f>
        <v>0</v>
      </c>
      <c r="BL137" s="19" t="s">
        <v>161</v>
      </c>
      <c r="BM137" s="226" t="s">
        <v>1524</v>
      </c>
    </row>
    <row r="138" s="2" customFormat="1">
      <c r="A138" s="41"/>
      <c r="B138" s="42"/>
      <c r="C138" s="43"/>
      <c r="D138" s="250" t="s">
        <v>235</v>
      </c>
      <c r="E138" s="43"/>
      <c r="F138" s="251" t="s">
        <v>400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235</v>
      </c>
      <c r="AU138" s="19" t="s">
        <v>21</v>
      </c>
    </row>
    <row r="139" s="13" customFormat="1">
      <c r="A139" s="13"/>
      <c r="B139" s="233"/>
      <c r="C139" s="234"/>
      <c r="D139" s="228" t="s">
        <v>156</v>
      </c>
      <c r="E139" s="235" t="s">
        <v>44</v>
      </c>
      <c r="F139" s="236" t="s">
        <v>1466</v>
      </c>
      <c r="G139" s="234"/>
      <c r="H139" s="237">
        <v>32.670000000000002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156</v>
      </c>
      <c r="AU139" s="243" t="s">
        <v>21</v>
      </c>
      <c r="AV139" s="13" t="s">
        <v>21</v>
      </c>
      <c r="AW139" s="13" t="s">
        <v>42</v>
      </c>
      <c r="AX139" s="13" t="s">
        <v>89</v>
      </c>
      <c r="AY139" s="243" t="s">
        <v>142</v>
      </c>
    </row>
    <row r="140" s="2" customFormat="1" ht="24.15" customHeight="1">
      <c r="A140" s="41"/>
      <c r="B140" s="42"/>
      <c r="C140" s="215" t="s">
        <v>303</v>
      </c>
      <c r="D140" s="215" t="s">
        <v>145</v>
      </c>
      <c r="E140" s="216" t="s">
        <v>403</v>
      </c>
      <c r="F140" s="217" t="s">
        <v>404</v>
      </c>
      <c r="G140" s="218" t="s">
        <v>405</v>
      </c>
      <c r="H140" s="219">
        <v>35.640000000000001</v>
      </c>
      <c r="I140" s="220"/>
      <c r="J140" s="221">
        <f>ROUND(I140*H140,2)</f>
        <v>0</v>
      </c>
      <c r="K140" s="217" t="s">
        <v>233</v>
      </c>
      <c r="L140" s="47"/>
      <c r="M140" s="222" t="s">
        <v>44</v>
      </c>
      <c r="N140" s="223" t="s">
        <v>53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161</v>
      </c>
      <c r="AT140" s="226" t="s">
        <v>145</v>
      </c>
      <c r="AU140" s="226" t="s">
        <v>21</v>
      </c>
      <c r="AY140" s="19" t="s">
        <v>142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89</v>
      </c>
      <c r="BK140" s="227">
        <f>ROUND(I140*H140,2)</f>
        <v>0</v>
      </c>
      <c r="BL140" s="19" t="s">
        <v>161</v>
      </c>
      <c r="BM140" s="226" t="s">
        <v>1525</v>
      </c>
    </row>
    <row r="141" s="2" customFormat="1">
      <c r="A141" s="41"/>
      <c r="B141" s="42"/>
      <c r="C141" s="43"/>
      <c r="D141" s="250" t="s">
        <v>235</v>
      </c>
      <c r="E141" s="43"/>
      <c r="F141" s="251" t="s">
        <v>407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235</v>
      </c>
      <c r="AU141" s="19" t="s">
        <v>21</v>
      </c>
    </row>
    <row r="142" s="13" customFormat="1">
      <c r="A142" s="13"/>
      <c r="B142" s="233"/>
      <c r="C142" s="234"/>
      <c r="D142" s="228" t="s">
        <v>156</v>
      </c>
      <c r="E142" s="235" t="s">
        <v>44</v>
      </c>
      <c r="F142" s="236" t="s">
        <v>205</v>
      </c>
      <c r="G142" s="234"/>
      <c r="H142" s="237">
        <v>17.82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156</v>
      </c>
      <c r="AU142" s="243" t="s">
        <v>21</v>
      </c>
      <c r="AV142" s="13" t="s">
        <v>21</v>
      </c>
      <c r="AW142" s="13" t="s">
        <v>42</v>
      </c>
      <c r="AX142" s="13" t="s">
        <v>89</v>
      </c>
      <c r="AY142" s="243" t="s">
        <v>142</v>
      </c>
    </row>
    <row r="143" s="13" customFormat="1">
      <c r="A143" s="13"/>
      <c r="B143" s="233"/>
      <c r="C143" s="234"/>
      <c r="D143" s="228" t="s">
        <v>156</v>
      </c>
      <c r="E143" s="234"/>
      <c r="F143" s="236" t="s">
        <v>1526</v>
      </c>
      <c r="G143" s="234"/>
      <c r="H143" s="237">
        <v>35.640000000000001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156</v>
      </c>
      <c r="AU143" s="243" t="s">
        <v>21</v>
      </c>
      <c r="AV143" s="13" t="s">
        <v>21</v>
      </c>
      <c r="AW143" s="13" t="s">
        <v>4</v>
      </c>
      <c r="AX143" s="13" t="s">
        <v>89</v>
      </c>
      <c r="AY143" s="243" t="s">
        <v>142</v>
      </c>
    </row>
    <row r="144" s="2" customFormat="1" ht="24.15" customHeight="1">
      <c r="A144" s="41"/>
      <c r="B144" s="42"/>
      <c r="C144" s="215" t="s">
        <v>8</v>
      </c>
      <c r="D144" s="215" t="s">
        <v>145</v>
      </c>
      <c r="E144" s="216" t="s">
        <v>410</v>
      </c>
      <c r="F144" s="217" t="s">
        <v>411</v>
      </c>
      <c r="G144" s="218" t="s">
        <v>203</v>
      </c>
      <c r="H144" s="219">
        <v>17.82</v>
      </c>
      <c r="I144" s="220"/>
      <c r="J144" s="221">
        <f>ROUND(I144*H144,2)</f>
        <v>0</v>
      </c>
      <c r="K144" s="217" t="s">
        <v>233</v>
      </c>
      <c r="L144" s="47"/>
      <c r="M144" s="222" t="s">
        <v>44</v>
      </c>
      <c r="N144" s="223" t="s">
        <v>53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161</v>
      </c>
      <c r="AT144" s="226" t="s">
        <v>145</v>
      </c>
      <c r="AU144" s="226" t="s">
        <v>21</v>
      </c>
      <c r="AY144" s="19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89</v>
      </c>
      <c r="BK144" s="227">
        <f>ROUND(I144*H144,2)</f>
        <v>0</v>
      </c>
      <c r="BL144" s="19" t="s">
        <v>161</v>
      </c>
      <c r="BM144" s="226" t="s">
        <v>1527</v>
      </c>
    </row>
    <row r="145" s="2" customFormat="1">
      <c r="A145" s="41"/>
      <c r="B145" s="42"/>
      <c r="C145" s="43"/>
      <c r="D145" s="250" t="s">
        <v>235</v>
      </c>
      <c r="E145" s="43"/>
      <c r="F145" s="251" t="s">
        <v>413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235</v>
      </c>
      <c r="AU145" s="19" t="s">
        <v>21</v>
      </c>
    </row>
    <row r="146" s="13" customFormat="1">
      <c r="A146" s="13"/>
      <c r="B146" s="233"/>
      <c r="C146" s="234"/>
      <c r="D146" s="228" t="s">
        <v>156</v>
      </c>
      <c r="E146" s="235" t="s">
        <v>205</v>
      </c>
      <c r="F146" s="236" t="s">
        <v>1528</v>
      </c>
      <c r="G146" s="234"/>
      <c r="H146" s="237">
        <v>17.82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21</v>
      </c>
      <c r="AV146" s="13" t="s">
        <v>21</v>
      </c>
      <c r="AW146" s="13" t="s">
        <v>42</v>
      </c>
      <c r="AX146" s="13" t="s">
        <v>89</v>
      </c>
      <c r="AY146" s="243" t="s">
        <v>142</v>
      </c>
    </row>
    <row r="147" s="2" customFormat="1" ht="24.15" customHeight="1">
      <c r="A147" s="41"/>
      <c r="B147" s="42"/>
      <c r="C147" s="215" t="s">
        <v>320</v>
      </c>
      <c r="D147" s="215" t="s">
        <v>145</v>
      </c>
      <c r="E147" s="216" t="s">
        <v>417</v>
      </c>
      <c r="F147" s="217" t="s">
        <v>418</v>
      </c>
      <c r="G147" s="218" t="s">
        <v>203</v>
      </c>
      <c r="H147" s="219">
        <v>32.670000000000002</v>
      </c>
      <c r="I147" s="220"/>
      <c r="J147" s="221">
        <f>ROUND(I147*H147,2)</f>
        <v>0</v>
      </c>
      <c r="K147" s="217" t="s">
        <v>233</v>
      </c>
      <c r="L147" s="47"/>
      <c r="M147" s="222" t="s">
        <v>44</v>
      </c>
      <c r="N147" s="223" t="s">
        <v>53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161</v>
      </c>
      <c r="AT147" s="226" t="s">
        <v>145</v>
      </c>
      <c r="AU147" s="226" t="s">
        <v>21</v>
      </c>
      <c r="AY147" s="19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161</v>
      </c>
      <c r="BM147" s="226" t="s">
        <v>1529</v>
      </c>
    </row>
    <row r="148" s="2" customFormat="1">
      <c r="A148" s="41"/>
      <c r="B148" s="42"/>
      <c r="C148" s="43"/>
      <c r="D148" s="250" t="s">
        <v>235</v>
      </c>
      <c r="E148" s="43"/>
      <c r="F148" s="251" t="s">
        <v>420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235</v>
      </c>
      <c r="AU148" s="19" t="s">
        <v>21</v>
      </c>
    </row>
    <row r="149" s="13" customFormat="1">
      <c r="A149" s="13"/>
      <c r="B149" s="233"/>
      <c r="C149" s="234"/>
      <c r="D149" s="228" t="s">
        <v>156</v>
      </c>
      <c r="E149" s="235" t="s">
        <v>1466</v>
      </c>
      <c r="F149" s="236" t="s">
        <v>1530</v>
      </c>
      <c r="G149" s="234"/>
      <c r="H149" s="237">
        <v>32.670000000000002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89</v>
      </c>
      <c r="AY149" s="243" t="s">
        <v>142</v>
      </c>
    </row>
    <row r="150" s="2" customFormat="1" ht="37.8" customHeight="1">
      <c r="A150" s="41"/>
      <c r="B150" s="42"/>
      <c r="C150" s="215" t="s">
        <v>326</v>
      </c>
      <c r="D150" s="215" t="s">
        <v>145</v>
      </c>
      <c r="E150" s="216" t="s">
        <v>1531</v>
      </c>
      <c r="F150" s="217" t="s">
        <v>1532</v>
      </c>
      <c r="G150" s="218" t="s">
        <v>203</v>
      </c>
      <c r="H150" s="219">
        <v>13.365</v>
      </c>
      <c r="I150" s="220"/>
      <c r="J150" s="221">
        <f>ROUND(I150*H150,2)</f>
        <v>0</v>
      </c>
      <c r="K150" s="217" t="s">
        <v>233</v>
      </c>
      <c r="L150" s="47"/>
      <c r="M150" s="222" t="s">
        <v>44</v>
      </c>
      <c r="N150" s="223" t="s">
        <v>53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161</v>
      </c>
      <c r="AT150" s="226" t="s">
        <v>145</v>
      </c>
      <c r="AU150" s="226" t="s">
        <v>21</v>
      </c>
      <c r="AY150" s="19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161</v>
      </c>
      <c r="BM150" s="226" t="s">
        <v>1533</v>
      </c>
    </row>
    <row r="151" s="2" customFormat="1">
      <c r="A151" s="41"/>
      <c r="B151" s="42"/>
      <c r="C151" s="43"/>
      <c r="D151" s="250" t="s">
        <v>235</v>
      </c>
      <c r="E151" s="43"/>
      <c r="F151" s="251" t="s">
        <v>1534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235</v>
      </c>
      <c r="AU151" s="19" t="s">
        <v>21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1535</v>
      </c>
      <c r="G152" s="234"/>
      <c r="H152" s="237">
        <v>13.365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82</v>
      </c>
      <c r="AY152" s="243" t="s">
        <v>142</v>
      </c>
    </row>
    <row r="153" s="14" customFormat="1">
      <c r="A153" s="14"/>
      <c r="B153" s="252"/>
      <c r="C153" s="253"/>
      <c r="D153" s="228" t="s">
        <v>156</v>
      </c>
      <c r="E153" s="254" t="s">
        <v>1474</v>
      </c>
      <c r="F153" s="255" t="s">
        <v>248</v>
      </c>
      <c r="G153" s="253"/>
      <c r="H153" s="256">
        <v>13.365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2" t="s">
        <v>156</v>
      </c>
      <c r="AU153" s="262" t="s">
        <v>21</v>
      </c>
      <c r="AV153" s="14" t="s">
        <v>161</v>
      </c>
      <c r="AW153" s="14" t="s">
        <v>42</v>
      </c>
      <c r="AX153" s="14" t="s">
        <v>89</v>
      </c>
      <c r="AY153" s="262" t="s">
        <v>142</v>
      </c>
    </row>
    <row r="154" s="2" customFormat="1" ht="16.5" customHeight="1">
      <c r="A154" s="41"/>
      <c r="B154" s="42"/>
      <c r="C154" s="274" t="s">
        <v>332</v>
      </c>
      <c r="D154" s="274" t="s">
        <v>349</v>
      </c>
      <c r="E154" s="275" t="s">
        <v>1536</v>
      </c>
      <c r="F154" s="276" t="s">
        <v>1537</v>
      </c>
      <c r="G154" s="277" t="s">
        <v>405</v>
      </c>
      <c r="H154" s="278">
        <v>26.73</v>
      </c>
      <c r="I154" s="279"/>
      <c r="J154" s="280">
        <f>ROUND(I154*H154,2)</f>
        <v>0</v>
      </c>
      <c r="K154" s="276" t="s">
        <v>233</v>
      </c>
      <c r="L154" s="281"/>
      <c r="M154" s="282" t="s">
        <v>44</v>
      </c>
      <c r="N154" s="283" t="s">
        <v>53</v>
      </c>
      <c r="O154" s="87"/>
      <c r="P154" s="224">
        <f>O154*H154</f>
        <v>0</v>
      </c>
      <c r="Q154" s="224">
        <v>1</v>
      </c>
      <c r="R154" s="224">
        <f>Q154*H154</f>
        <v>26.73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178</v>
      </c>
      <c r="AT154" s="226" t="s">
        <v>349</v>
      </c>
      <c r="AU154" s="226" t="s">
        <v>21</v>
      </c>
      <c r="AY154" s="19" t="s">
        <v>142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89</v>
      </c>
      <c r="BK154" s="227">
        <f>ROUND(I154*H154,2)</f>
        <v>0</v>
      </c>
      <c r="BL154" s="19" t="s">
        <v>161</v>
      </c>
      <c r="BM154" s="226" t="s">
        <v>1538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1474</v>
      </c>
      <c r="G155" s="234"/>
      <c r="H155" s="237">
        <v>13.365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13" customFormat="1">
      <c r="A156" s="13"/>
      <c r="B156" s="233"/>
      <c r="C156" s="234"/>
      <c r="D156" s="228" t="s">
        <v>156</v>
      </c>
      <c r="E156" s="234"/>
      <c r="F156" s="236" t="s">
        <v>1539</v>
      </c>
      <c r="G156" s="234"/>
      <c r="H156" s="237">
        <v>26.73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21</v>
      </c>
      <c r="AV156" s="13" t="s">
        <v>21</v>
      </c>
      <c r="AW156" s="13" t="s">
        <v>4</v>
      </c>
      <c r="AX156" s="13" t="s">
        <v>89</v>
      </c>
      <c r="AY156" s="243" t="s">
        <v>142</v>
      </c>
    </row>
    <row r="157" s="2" customFormat="1" ht="24.15" customHeight="1">
      <c r="A157" s="41"/>
      <c r="B157" s="42"/>
      <c r="C157" s="215" t="s">
        <v>338</v>
      </c>
      <c r="D157" s="215" t="s">
        <v>145</v>
      </c>
      <c r="E157" s="216" t="s">
        <v>1540</v>
      </c>
      <c r="F157" s="217" t="s">
        <v>1541</v>
      </c>
      <c r="G157" s="218" t="s">
        <v>199</v>
      </c>
      <c r="H157" s="219">
        <v>48</v>
      </c>
      <c r="I157" s="220"/>
      <c r="J157" s="221">
        <f>ROUND(I157*H157,2)</f>
        <v>0</v>
      </c>
      <c r="K157" s="217" t="s">
        <v>233</v>
      </c>
      <c r="L157" s="47"/>
      <c r="M157" s="222" t="s">
        <v>44</v>
      </c>
      <c r="N157" s="223" t="s">
        <v>53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161</v>
      </c>
      <c r="AT157" s="226" t="s">
        <v>145</v>
      </c>
      <c r="AU157" s="226" t="s">
        <v>21</v>
      </c>
      <c r="AY157" s="19" t="s">
        <v>142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89</v>
      </c>
      <c r="BK157" s="227">
        <f>ROUND(I157*H157,2)</f>
        <v>0</v>
      </c>
      <c r="BL157" s="19" t="s">
        <v>161</v>
      </c>
      <c r="BM157" s="226" t="s">
        <v>1542</v>
      </c>
    </row>
    <row r="158" s="2" customFormat="1">
      <c r="A158" s="41"/>
      <c r="B158" s="42"/>
      <c r="C158" s="43"/>
      <c r="D158" s="250" t="s">
        <v>235</v>
      </c>
      <c r="E158" s="43"/>
      <c r="F158" s="251" t="s">
        <v>1543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235</v>
      </c>
      <c r="AU158" s="19" t="s">
        <v>21</v>
      </c>
    </row>
    <row r="159" s="13" customFormat="1">
      <c r="A159" s="13"/>
      <c r="B159" s="233"/>
      <c r="C159" s="234"/>
      <c r="D159" s="228" t="s">
        <v>156</v>
      </c>
      <c r="E159" s="235" t="s">
        <v>44</v>
      </c>
      <c r="F159" s="236" t="s">
        <v>1458</v>
      </c>
      <c r="G159" s="234"/>
      <c r="H159" s="237">
        <v>48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156</v>
      </c>
      <c r="AU159" s="243" t="s">
        <v>21</v>
      </c>
      <c r="AV159" s="13" t="s">
        <v>21</v>
      </c>
      <c r="AW159" s="13" t="s">
        <v>42</v>
      </c>
      <c r="AX159" s="13" t="s">
        <v>89</v>
      </c>
      <c r="AY159" s="243" t="s">
        <v>142</v>
      </c>
    </row>
    <row r="160" s="2" customFormat="1" ht="24.15" customHeight="1">
      <c r="A160" s="41"/>
      <c r="B160" s="42"/>
      <c r="C160" s="215" t="s">
        <v>344</v>
      </c>
      <c r="D160" s="215" t="s">
        <v>145</v>
      </c>
      <c r="E160" s="216" t="s">
        <v>452</v>
      </c>
      <c r="F160" s="217" t="s">
        <v>453</v>
      </c>
      <c r="G160" s="218" t="s">
        <v>199</v>
      </c>
      <c r="H160" s="219">
        <v>48</v>
      </c>
      <c r="I160" s="220"/>
      <c r="J160" s="221">
        <f>ROUND(I160*H160,2)</f>
        <v>0</v>
      </c>
      <c r="K160" s="217" t="s">
        <v>233</v>
      </c>
      <c r="L160" s="47"/>
      <c r="M160" s="222" t="s">
        <v>44</v>
      </c>
      <c r="N160" s="223" t="s">
        <v>53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161</v>
      </c>
      <c r="AT160" s="226" t="s">
        <v>145</v>
      </c>
      <c r="AU160" s="226" t="s">
        <v>21</v>
      </c>
      <c r="AY160" s="19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89</v>
      </c>
      <c r="BK160" s="227">
        <f>ROUND(I160*H160,2)</f>
        <v>0</v>
      </c>
      <c r="BL160" s="19" t="s">
        <v>161</v>
      </c>
      <c r="BM160" s="226" t="s">
        <v>1544</v>
      </c>
    </row>
    <row r="161" s="2" customFormat="1">
      <c r="A161" s="41"/>
      <c r="B161" s="42"/>
      <c r="C161" s="43"/>
      <c r="D161" s="250" t="s">
        <v>235</v>
      </c>
      <c r="E161" s="43"/>
      <c r="F161" s="251" t="s">
        <v>455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235</v>
      </c>
      <c r="AU161" s="19" t="s">
        <v>21</v>
      </c>
    </row>
    <row r="162" s="13" customFormat="1">
      <c r="A162" s="13"/>
      <c r="B162" s="233"/>
      <c r="C162" s="234"/>
      <c r="D162" s="228" t="s">
        <v>156</v>
      </c>
      <c r="E162" s="235" t="s">
        <v>44</v>
      </c>
      <c r="F162" s="236" t="s">
        <v>1458</v>
      </c>
      <c r="G162" s="234"/>
      <c r="H162" s="237">
        <v>48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21</v>
      </c>
      <c r="AV162" s="13" t="s">
        <v>21</v>
      </c>
      <c r="AW162" s="13" t="s">
        <v>42</v>
      </c>
      <c r="AX162" s="13" t="s">
        <v>89</v>
      </c>
      <c r="AY162" s="243" t="s">
        <v>142</v>
      </c>
    </row>
    <row r="163" s="2" customFormat="1" ht="16.5" customHeight="1">
      <c r="A163" s="41"/>
      <c r="B163" s="42"/>
      <c r="C163" s="274" t="s">
        <v>7</v>
      </c>
      <c r="D163" s="274" t="s">
        <v>349</v>
      </c>
      <c r="E163" s="275" t="s">
        <v>1545</v>
      </c>
      <c r="F163" s="276" t="s">
        <v>1546</v>
      </c>
      <c r="G163" s="277" t="s">
        <v>459</v>
      </c>
      <c r="H163" s="278">
        <v>0.95999999999999996</v>
      </c>
      <c r="I163" s="279"/>
      <c r="J163" s="280">
        <f>ROUND(I163*H163,2)</f>
        <v>0</v>
      </c>
      <c r="K163" s="276" t="s">
        <v>233</v>
      </c>
      <c r="L163" s="281"/>
      <c r="M163" s="282" t="s">
        <v>44</v>
      </c>
      <c r="N163" s="283" t="s">
        <v>53</v>
      </c>
      <c r="O163" s="87"/>
      <c r="P163" s="224">
        <f>O163*H163</f>
        <v>0</v>
      </c>
      <c r="Q163" s="224">
        <v>0.001</v>
      </c>
      <c r="R163" s="224">
        <f>Q163*H163</f>
        <v>0.00096000000000000002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178</v>
      </c>
      <c r="AT163" s="226" t="s">
        <v>349</v>
      </c>
      <c r="AU163" s="226" t="s">
        <v>21</v>
      </c>
      <c r="AY163" s="19" t="s">
        <v>142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89</v>
      </c>
      <c r="BK163" s="227">
        <f>ROUND(I163*H163,2)</f>
        <v>0</v>
      </c>
      <c r="BL163" s="19" t="s">
        <v>161</v>
      </c>
      <c r="BM163" s="226" t="s">
        <v>1547</v>
      </c>
    </row>
    <row r="164" s="13" customFormat="1">
      <c r="A164" s="13"/>
      <c r="B164" s="233"/>
      <c r="C164" s="234"/>
      <c r="D164" s="228" t="s">
        <v>156</v>
      </c>
      <c r="E164" s="234"/>
      <c r="F164" s="236" t="s">
        <v>1548</v>
      </c>
      <c r="G164" s="234"/>
      <c r="H164" s="237">
        <v>0.95999999999999996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21</v>
      </c>
      <c r="AV164" s="13" t="s">
        <v>21</v>
      </c>
      <c r="AW164" s="13" t="s">
        <v>4</v>
      </c>
      <c r="AX164" s="13" t="s">
        <v>89</v>
      </c>
      <c r="AY164" s="243" t="s">
        <v>142</v>
      </c>
    </row>
    <row r="165" s="12" customFormat="1" ht="22.8" customHeight="1">
      <c r="A165" s="12"/>
      <c r="B165" s="199"/>
      <c r="C165" s="200"/>
      <c r="D165" s="201" t="s">
        <v>81</v>
      </c>
      <c r="E165" s="213" t="s">
        <v>157</v>
      </c>
      <c r="F165" s="213" t="s">
        <v>463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SUM(P166:P171)</f>
        <v>0</v>
      </c>
      <c r="Q165" s="207"/>
      <c r="R165" s="208">
        <f>SUM(R166:R171)</f>
        <v>0</v>
      </c>
      <c r="S165" s="207"/>
      <c r="T165" s="209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89</v>
      </c>
      <c r="AT165" s="211" t="s">
        <v>81</v>
      </c>
      <c r="AU165" s="211" t="s">
        <v>89</v>
      </c>
      <c r="AY165" s="210" t="s">
        <v>142</v>
      </c>
      <c r="BK165" s="212">
        <f>SUM(BK166:BK171)</f>
        <v>0</v>
      </c>
    </row>
    <row r="166" s="2" customFormat="1" ht="16.5" customHeight="1">
      <c r="A166" s="41"/>
      <c r="B166" s="42"/>
      <c r="C166" s="215" t="s">
        <v>354</v>
      </c>
      <c r="D166" s="215" t="s">
        <v>145</v>
      </c>
      <c r="E166" s="216" t="s">
        <v>487</v>
      </c>
      <c r="F166" s="217" t="s">
        <v>488</v>
      </c>
      <c r="G166" s="218" t="s">
        <v>265</v>
      </c>
      <c r="H166" s="219">
        <v>33</v>
      </c>
      <c r="I166" s="220"/>
      <c r="J166" s="221">
        <f>ROUND(I166*H166,2)</f>
        <v>0</v>
      </c>
      <c r="K166" s="217" t="s">
        <v>233</v>
      </c>
      <c r="L166" s="47"/>
      <c r="M166" s="222" t="s">
        <v>44</v>
      </c>
      <c r="N166" s="223" t="s">
        <v>53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161</v>
      </c>
      <c r="AT166" s="226" t="s">
        <v>145</v>
      </c>
      <c r="AU166" s="226" t="s">
        <v>21</v>
      </c>
      <c r="AY166" s="19" t="s">
        <v>142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89</v>
      </c>
      <c r="BK166" s="227">
        <f>ROUND(I166*H166,2)</f>
        <v>0</v>
      </c>
      <c r="BL166" s="19" t="s">
        <v>161</v>
      </c>
      <c r="BM166" s="226" t="s">
        <v>1549</v>
      </c>
    </row>
    <row r="167" s="2" customFormat="1">
      <c r="A167" s="41"/>
      <c r="B167" s="42"/>
      <c r="C167" s="43"/>
      <c r="D167" s="250" t="s">
        <v>235</v>
      </c>
      <c r="E167" s="43"/>
      <c r="F167" s="251" t="s">
        <v>490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235</v>
      </c>
      <c r="AU167" s="19" t="s">
        <v>21</v>
      </c>
    </row>
    <row r="168" s="13" customFormat="1">
      <c r="A168" s="13"/>
      <c r="B168" s="233"/>
      <c r="C168" s="234"/>
      <c r="D168" s="228" t="s">
        <v>156</v>
      </c>
      <c r="E168" s="235" t="s">
        <v>44</v>
      </c>
      <c r="F168" s="236" t="s">
        <v>1456</v>
      </c>
      <c r="G168" s="234"/>
      <c r="H168" s="237">
        <v>33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21</v>
      </c>
      <c r="AV168" s="13" t="s">
        <v>21</v>
      </c>
      <c r="AW168" s="13" t="s">
        <v>42</v>
      </c>
      <c r="AX168" s="13" t="s">
        <v>89</v>
      </c>
      <c r="AY168" s="243" t="s">
        <v>142</v>
      </c>
    </row>
    <row r="169" s="2" customFormat="1" ht="16.5" customHeight="1">
      <c r="A169" s="41"/>
      <c r="B169" s="42"/>
      <c r="C169" s="215" t="s">
        <v>359</v>
      </c>
      <c r="D169" s="215" t="s">
        <v>145</v>
      </c>
      <c r="E169" s="216" t="s">
        <v>493</v>
      </c>
      <c r="F169" s="217" t="s">
        <v>494</v>
      </c>
      <c r="G169" s="218" t="s">
        <v>265</v>
      </c>
      <c r="H169" s="219">
        <v>33</v>
      </c>
      <c r="I169" s="220"/>
      <c r="J169" s="221">
        <f>ROUND(I169*H169,2)</f>
        <v>0</v>
      </c>
      <c r="K169" s="217" t="s">
        <v>233</v>
      </c>
      <c r="L169" s="47"/>
      <c r="M169" s="222" t="s">
        <v>44</v>
      </c>
      <c r="N169" s="223" t="s">
        <v>53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161</v>
      </c>
      <c r="AT169" s="226" t="s">
        <v>145</v>
      </c>
      <c r="AU169" s="226" t="s">
        <v>21</v>
      </c>
      <c r="AY169" s="19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89</v>
      </c>
      <c r="BK169" s="227">
        <f>ROUND(I169*H169,2)</f>
        <v>0</v>
      </c>
      <c r="BL169" s="19" t="s">
        <v>161</v>
      </c>
      <c r="BM169" s="226" t="s">
        <v>1550</v>
      </c>
    </row>
    <row r="170" s="2" customFormat="1">
      <c r="A170" s="41"/>
      <c r="B170" s="42"/>
      <c r="C170" s="43"/>
      <c r="D170" s="250" t="s">
        <v>235</v>
      </c>
      <c r="E170" s="43"/>
      <c r="F170" s="251" t="s">
        <v>496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235</v>
      </c>
      <c r="AU170" s="19" t="s">
        <v>21</v>
      </c>
    </row>
    <row r="171" s="13" customFormat="1">
      <c r="A171" s="13"/>
      <c r="B171" s="233"/>
      <c r="C171" s="234"/>
      <c r="D171" s="228" t="s">
        <v>156</v>
      </c>
      <c r="E171" s="235" t="s">
        <v>44</v>
      </c>
      <c r="F171" s="236" t="s">
        <v>1456</v>
      </c>
      <c r="G171" s="234"/>
      <c r="H171" s="237">
        <v>33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21</v>
      </c>
      <c r="AV171" s="13" t="s">
        <v>21</v>
      </c>
      <c r="AW171" s="13" t="s">
        <v>42</v>
      </c>
      <c r="AX171" s="13" t="s">
        <v>89</v>
      </c>
      <c r="AY171" s="243" t="s">
        <v>142</v>
      </c>
    </row>
    <row r="172" s="12" customFormat="1" ht="22.8" customHeight="1">
      <c r="A172" s="12"/>
      <c r="B172" s="199"/>
      <c r="C172" s="200"/>
      <c r="D172" s="201" t="s">
        <v>81</v>
      </c>
      <c r="E172" s="213" t="s">
        <v>161</v>
      </c>
      <c r="F172" s="213" t="s">
        <v>497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SUM(P173:P176)</f>
        <v>0</v>
      </c>
      <c r="Q172" s="207"/>
      <c r="R172" s="208">
        <f>SUM(R173:R176)</f>
        <v>8.4233803500000004</v>
      </c>
      <c r="S172" s="207"/>
      <c r="T172" s="209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89</v>
      </c>
      <c r="AT172" s="211" t="s">
        <v>81</v>
      </c>
      <c r="AU172" s="211" t="s">
        <v>89</v>
      </c>
      <c r="AY172" s="210" t="s">
        <v>142</v>
      </c>
      <c r="BK172" s="212">
        <f>SUM(BK173:BK176)</f>
        <v>0</v>
      </c>
    </row>
    <row r="173" s="2" customFormat="1" ht="21.75" customHeight="1">
      <c r="A173" s="41"/>
      <c r="B173" s="42"/>
      <c r="C173" s="215" t="s">
        <v>362</v>
      </c>
      <c r="D173" s="215" t="s">
        <v>145</v>
      </c>
      <c r="E173" s="216" t="s">
        <v>499</v>
      </c>
      <c r="F173" s="217" t="s">
        <v>500</v>
      </c>
      <c r="G173" s="218" t="s">
        <v>203</v>
      </c>
      <c r="H173" s="219">
        <v>4.4550000000000001</v>
      </c>
      <c r="I173" s="220"/>
      <c r="J173" s="221">
        <f>ROUND(I173*H173,2)</f>
        <v>0</v>
      </c>
      <c r="K173" s="217" t="s">
        <v>233</v>
      </c>
      <c r="L173" s="47"/>
      <c r="M173" s="222" t="s">
        <v>44</v>
      </c>
      <c r="N173" s="223" t="s">
        <v>53</v>
      </c>
      <c r="O173" s="87"/>
      <c r="P173" s="224">
        <f>O173*H173</f>
        <v>0</v>
      </c>
      <c r="Q173" s="224">
        <v>1.8907700000000001</v>
      </c>
      <c r="R173" s="224">
        <f>Q173*H173</f>
        <v>8.4233803500000004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161</v>
      </c>
      <c r="AT173" s="226" t="s">
        <v>145</v>
      </c>
      <c r="AU173" s="226" t="s">
        <v>21</v>
      </c>
      <c r="AY173" s="19" t="s">
        <v>142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89</v>
      </c>
      <c r="BK173" s="227">
        <f>ROUND(I173*H173,2)</f>
        <v>0</v>
      </c>
      <c r="BL173" s="19" t="s">
        <v>161</v>
      </c>
      <c r="BM173" s="226" t="s">
        <v>1551</v>
      </c>
    </row>
    <row r="174" s="2" customFormat="1">
      <c r="A174" s="41"/>
      <c r="B174" s="42"/>
      <c r="C174" s="43"/>
      <c r="D174" s="250" t="s">
        <v>235</v>
      </c>
      <c r="E174" s="43"/>
      <c r="F174" s="251" t="s">
        <v>502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235</v>
      </c>
      <c r="AU174" s="19" t="s">
        <v>21</v>
      </c>
    </row>
    <row r="175" s="13" customFormat="1">
      <c r="A175" s="13"/>
      <c r="B175" s="233"/>
      <c r="C175" s="234"/>
      <c r="D175" s="228" t="s">
        <v>156</v>
      </c>
      <c r="E175" s="235" t="s">
        <v>44</v>
      </c>
      <c r="F175" s="236" t="s">
        <v>1552</v>
      </c>
      <c r="G175" s="234"/>
      <c r="H175" s="237">
        <v>4.4550000000000001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21</v>
      </c>
      <c r="AV175" s="13" t="s">
        <v>21</v>
      </c>
      <c r="AW175" s="13" t="s">
        <v>42</v>
      </c>
      <c r="AX175" s="13" t="s">
        <v>82</v>
      </c>
      <c r="AY175" s="243" t="s">
        <v>142</v>
      </c>
    </row>
    <row r="176" s="14" customFormat="1">
      <c r="A176" s="14"/>
      <c r="B176" s="252"/>
      <c r="C176" s="253"/>
      <c r="D176" s="228" t="s">
        <v>156</v>
      </c>
      <c r="E176" s="254" t="s">
        <v>1470</v>
      </c>
      <c r="F176" s="255" t="s">
        <v>248</v>
      </c>
      <c r="G176" s="253"/>
      <c r="H176" s="256">
        <v>4.4550000000000001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156</v>
      </c>
      <c r="AU176" s="262" t="s">
        <v>21</v>
      </c>
      <c r="AV176" s="14" t="s">
        <v>161</v>
      </c>
      <c r="AW176" s="14" t="s">
        <v>42</v>
      </c>
      <c r="AX176" s="14" t="s">
        <v>89</v>
      </c>
      <c r="AY176" s="262" t="s">
        <v>142</v>
      </c>
    </row>
    <row r="177" s="12" customFormat="1" ht="22.8" customHeight="1">
      <c r="A177" s="12"/>
      <c r="B177" s="199"/>
      <c r="C177" s="200"/>
      <c r="D177" s="201" t="s">
        <v>81</v>
      </c>
      <c r="E177" s="213" t="s">
        <v>141</v>
      </c>
      <c r="F177" s="213" t="s">
        <v>528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SUM(P178:P187)</f>
        <v>0</v>
      </c>
      <c r="Q177" s="207"/>
      <c r="R177" s="208">
        <f>SUM(R178:R187)</f>
        <v>0.27185999999999999</v>
      </c>
      <c r="S177" s="207"/>
      <c r="T177" s="209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89</v>
      </c>
      <c r="AT177" s="211" t="s">
        <v>81</v>
      </c>
      <c r="AU177" s="211" t="s">
        <v>89</v>
      </c>
      <c r="AY177" s="210" t="s">
        <v>142</v>
      </c>
      <c r="BK177" s="212">
        <f>SUM(BK178:BK187)</f>
        <v>0</v>
      </c>
    </row>
    <row r="178" s="2" customFormat="1" ht="21.75" customHeight="1">
      <c r="A178" s="41"/>
      <c r="B178" s="42"/>
      <c r="C178" s="215" t="s">
        <v>368</v>
      </c>
      <c r="D178" s="215" t="s">
        <v>145</v>
      </c>
      <c r="E178" s="216" t="s">
        <v>1553</v>
      </c>
      <c r="F178" s="217" t="s">
        <v>1554</v>
      </c>
      <c r="G178" s="218" t="s">
        <v>199</v>
      </c>
      <c r="H178" s="219">
        <v>3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1555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1556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1451</v>
      </c>
      <c r="G180" s="234"/>
      <c r="H180" s="237">
        <v>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82</v>
      </c>
      <c r="AY180" s="243" t="s">
        <v>142</v>
      </c>
    </row>
    <row r="181" s="14" customFormat="1">
      <c r="A181" s="14"/>
      <c r="B181" s="252"/>
      <c r="C181" s="253"/>
      <c r="D181" s="228" t="s">
        <v>156</v>
      </c>
      <c r="E181" s="254" t="s">
        <v>44</v>
      </c>
      <c r="F181" s="255" t="s">
        <v>248</v>
      </c>
      <c r="G181" s="253"/>
      <c r="H181" s="256">
        <v>3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2" t="s">
        <v>156</v>
      </c>
      <c r="AU181" s="262" t="s">
        <v>21</v>
      </c>
      <c r="AV181" s="14" t="s">
        <v>161</v>
      </c>
      <c r="AW181" s="14" t="s">
        <v>42</v>
      </c>
      <c r="AX181" s="14" t="s">
        <v>89</v>
      </c>
      <c r="AY181" s="262" t="s">
        <v>142</v>
      </c>
    </row>
    <row r="182" s="2" customFormat="1" ht="21.75" customHeight="1">
      <c r="A182" s="41"/>
      <c r="B182" s="42"/>
      <c r="C182" s="215" t="s">
        <v>374</v>
      </c>
      <c r="D182" s="215" t="s">
        <v>145</v>
      </c>
      <c r="E182" s="216" t="s">
        <v>1557</v>
      </c>
      <c r="F182" s="217" t="s">
        <v>1558</v>
      </c>
      <c r="G182" s="218" t="s">
        <v>199</v>
      </c>
      <c r="H182" s="219">
        <v>2.7000000000000002</v>
      </c>
      <c r="I182" s="220"/>
      <c r="J182" s="221">
        <f>ROUND(I182*H182,2)</f>
        <v>0</v>
      </c>
      <c r="K182" s="217" t="s">
        <v>233</v>
      </c>
      <c r="L182" s="47"/>
      <c r="M182" s="222" t="s">
        <v>44</v>
      </c>
      <c r="N182" s="223" t="s">
        <v>53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161</v>
      </c>
      <c r="AT182" s="226" t="s">
        <v>145</v>
      </c>
      <c r="AU182" s="226" t="s">
        <v>21</v>
      </c>
      <c r="AY182" s="19" t="s">
        <v>142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89</v>
      </c>
      <c r="BK182" s="227">
        <f>ROUND(I182*H182,2)</f>
        <v>0</v>
      </c>
      <c r="BL182" s="19" t="s">
        <v>161</v>
      </c>
      <c r="BM182" s="226" t="s">
        <v>1559</v>
      </c>
    </row>
    <row r="183" s="2" customFormat="1">
      <c r="A183" s="41"/>
      <c r="B183" s="42"/>
      <c r="C183" s="43"/>
      <c r="D183" s="250" t="s">
        <v>235</v>
      </c>
      <c r="E183" s="43"/>
      <c r="F183" s="251" t="s">
        <v>1560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19" t="s">
        <v>235</v>
      </c>
      <c r="AU183" s="19" t="s">
        <v>21</v>
      </c>
    </row>
    <row r="184" s="13" customFormat="1">
      <c r="A184" s="13"/>
      <c r="B184" s="233"/>
      <c r="C184" s="234"/>
      <c r="D184" s="228" t="s">
        <v>156</v>
      </c>
      <c r="E184" s="235" t="s">
        <v>44</v>
      </c>
      <c r="F184" s="236" t="s">
        <v>1453</v>
      </c>
      <c r="G184" s="234"/>
      <c r="H184" s="237">
        <v>2.7000000000000002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21</v>
      </c>
      <c r="AV184" s="13" t="s">
        <v>21</v>
      </c>
      <c r="AW184" s="13" t="s">
        <v>42</v>
      </c>
      <c r="AX184" s="13" t="s">
        <v>89</v>
      </c>
      <c r="AY184" s="243" t="s">
        <v>142</v>
      </c>
    </row>
    <row r="185" s="2" customFormat="1" ht="37.8" customHeight="1">
      <c r="A185" s="41"/>
      <c r="B185" s="42"/>
      <c r="C185" s="215" t="s">
        <v>379</v>
      </c>
      <c r="D185" s="215" t="s">
        <v>145</v>
      </c>
      <c r="E185" s="216" t="s">
        <v>1561</v>
      </c>
      <c r="F185" s="217" t="s">
        <v>1562</v>
      </c>
      <c r="G185" s="218" t="s">
        <v>199</v>
      </c>
      <c r="H185" s="219">
        <v>3</v>
      </c>
      <c r="I185" s="220"/>
      <c r="J185" s="221">
        <f>ROUND(I185*H185,2)</f>
        <v>0</v>
      </c>
      <c r="K185" s="217" t="s">
        <v>233</v>
      </c>
      <c r="L185" s="47"/>
      <c r="M185" s="222" t="s">
        <v>44</v>
      </c>
      <c r="N185" s="223" t="s">
        <v>53</v>
      </c>
      <c r="O185" s="87"/>
      <c r="P185" s="224">
        <f>O185*H185</f>
        <v>0</v>
      </c>
      <c r="Q185" s="224">
        <v>0.090620000000000006</v>
      </c>
      <c r="R185" s="224">
        <f>Q185*H185</f>
        <v>0.27185999999999999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161</v>
      </c>
      <c r="AT185" s="226" t="s">
        <v>145</v>
      </c>
      <c r="AU185" s="226" t="s">
        <v>21</v>
      </c>
      <c r="AY185" s="19" t="s">
        <v>142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89</v>
      </c>
      <c r="BK185" s="227">
        <f>ROUND(I185*H185,2)</f>
        <v>0</v>
      </c>
      <c r="BL185" s="19" t="s">
        <v>161</v>
      </c>
      <c r="BM185" s="226" t="s">
        <v>1563</v>
      </c>
    </row>
    <row r="186" s="2" customFormat="1">
      <c r="A186" s="41"/>
      <c r="B186" s="42"/>
      <c r="C186" s="43"/>
      <c r="D186" s="250" t="s">
        <v>235</v>
      </c>
      <c r="E186" s="43"/>
      <c r="F186" s="251" t="s">
        <v>1564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19" t="s">
        <v>235</v>
      </c>
      <c r="AU186" s="19" t="s">
        <v>21</v>
      </c>
    </row>
    <row r="187" s="13" customFormat="1">
      <c r="A187" s="13"/>
      <c r="B187" s="233"/>
      <c r="C187" s="234"/>
      <c r="D187" s="228" t="s">
        <v>156</v>
      </c>
      <c r="E187" s="235" t="s">
        <v>44</v>
      </c>
      <c r="F187" s="236" t="s">
        <v>1451</v>
      </c>
      <c r="G187" s="234"/>
      <c r="H187" s="237">
        <v>3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156</v>
      </c>
      <c r="AU187" s="243" t="s">
        <v>21</v>
      </c>
      <c r="AV187" s="13" t="s">
        <v>21</v>
      </c>
      <c r="AW187" s="13" t="s">
        <v>42</v>
      </c>
      <c r="AX187" s="13" t="s">
        <v>89</v>
      </c>
      <c r="AY187" s="243" t="s">
        <v>142</v>
      </c>
    </row>
    <row r="188" s="12" customFormat="1" ht="22.8" customHeight="1">
      <c r="A188" s="12"/>
      <c r="B188" s="199"/>
      <c r="C188" s="200"/>
      <c r="D188" s="201" t="s">
        <v>81</v>
      </c>
      <c r="E188" s="213" t="s">
        <v>178</v>
      </c>
      <c r="F188" s="213" t="s">
        <v>568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SUM(P189:P218)</f>
        <v>0</v>
      </c>
      <c r="Q188" s="207"/>
      <c r="R188" s="208">
        <f>SUM(R189:R218)</f>
        <v>1.3156158999999998</v>
      </c>
      <c r="S188" s="207"/>
      <c r="T188" s="209">
        <f>SUM(T189:T218)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89</v>
      </c>
      <c r="AT188" s="211" t="s">
        <v>81</v>
      </c>
      <c r="AU188" s="211" t="s">
        <v>89</v>
      </c>
      <c r="AY188" s="210" t="s">
        <v>142</v>
      </c>
      <c r="BK188" s="212">
        <f>SUM(BK189:BK218)</f>
        <v>0</v>
      </c>
    </row>
    <row r="189" s="2" customFormat="1" ht="16.5" customHeight="1">
      <c r="A189" s="41"/>
      <c r="B189" s="42"/>
      <c r="C189" s="215" t="s">
        <v>384</v>
      </c>
      <c r="D189" s="215" t="s">
        <v>145</v>
      </c>
      <c r="E189" s="216" t="s">
        <v>1565</v>
      </c>
      <c r="F189" s="217" t="s">
        <v>1566</v>
      </c>
      <c r="G189" s="218" t="s">
        <v>265</v>
      </c>
      <c r="H189" s="219">
        <v>33</v>
      </c>
      <c r="I189" s="220"/>
      <c r="J189" s="221">
        <f>ROUND(I189*H189,2)</f>
        <v>0</v>
      </c>
      <c r="K189" s="217" t="s">
        <v>233</v>
      </c>
      <c r="L189" s="47"/>
      <c r="M189" s="222" t="s">
        <v>44</v>
      </c>
      <c r="N189" s="223" t="s">
        <v>53</v>
      </c>
      <c r="O189" s="87"/>
      <c r="P189" s="224">
        <f>O189*H189</f>
        <v>0</v>
      </c>
      <c r="Q189" s="224">
        <v>1.0000000000000001E-05</v>
      </c>
      <c r="R189" s="224">
        <f>Q189*H189</f>
        <v>0.00033000000000000005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161</v>
      </c>
      <c r="AT189" s="226" t="s">
        <v>145</v>
      </c>
      <c r="AU189" s="226" t="s">
        <v>21</v>
      </c>
      <c r="AY189" s="19" t="s">
        <v>142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89</v>
      </c>
      <c r="BK189" s="227">
        <f>ROUND(I189*H189,2)</f>
        <v>0</v>
      </c>
      <c r="BL189" s="19" t="s">
        <v>161</v>
      </c>
      <c r="BM189" s="226" t="s">
        <v>1567</v>
      </c>
    </row>
    <row r="190" s="2" customFormat="1">
      <c r="A190" s="41"/>
      <c r="B190" s="42"/>
      <c r="C190" s="43"/>
      <c r="D190" s="250" t="s">
        <v>235</v>
      </c>
      <c r="E190" s="43"/>
      <c r="F190" s="251" t="s">
        <v>1568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235</v>
      </c>
      <c r="AU190" s="19" t="s">
        <v>21</v>
      </c>
    </row>
    <row r="191" s="13" customFormat="1">
      <c r="A191" s="13"/>
      <c r="B191" s="233"/>
      <c r="C191" s="234"/>
      <c r="D191" s="228" t="s">
        <v>156</v>
      </c>
      <c r="E191" s="235" t="s">
        <v>44</v>
      </c>
      <c r="F191" s="236" t="s">
        <v>1569</v>
      </c>
      <c r="G191" s="234"/>
      <c r="H191" s="237">
        <v>33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156</v>
      </c>
      <c r="AU191" s="243" t="s">
        <v>21</v>
      </c>
      <c r="AV191" s="13" t="s">
        <v>21</v>
      </c>
      <c r="AW191" s="13" t="s">
        <v>42</v>
      </c>
      <c r="AX191" s="13" t="s">
        <v>82</v>
      </c>
      <c r="AY191" s="243" t="s">
        <v>142</v>
      </c>
    </row>
    <row r="192" s="14" customFormat="1">
      <c r="A192" s="14"/>
      <c r="B192" s="252"/>
      <c r="C192" s="253"/>
      <c r="D192" s="228" t="s">
        <v>156</v>
      </c>
      <c r="E192" s="254" t="s">
        <v>1456</v>
      </c>
      <c r="F192" s="255" t="s">
        <v>248</v>
      </c>
      <c r="G192" s="253"/>
      <c r="H192" s="256">
        <v>33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2" t="s">
        <v>156</v>
      </c>
      <c r="AU192" s="262" t="s">
        <v>21</v>
      </c>
      <c r="AV192" s="14" t="s">
        <v>161</v>
      </c>
      <c r="AW192" s="14" t="s">
        <v>42</v>
      </c>
      <c r="AX192" s="14" t="s">
        <v>89</v>
      </c>
      <c r="AY192" s="262" t="s">
        <v>142</v>
      </c>
    </row>
    <row r="193" s="2" customFormat="1" ht="16.5" customHeight="1">
      <c r="A193" s="41"/>
      <c r="B193" s="42"/>
      <c r="C193" s="274" t="s">
        <v>390</v>
      </c>
      <c r="D193" s="274" t="s">
        <v>349</v>
      </c>
      <c r="E193" s="275" t="s">
        <v>1570</v>
      </c>
      <c r="F193" s="276" t="s">
        <v>1571</v>
      </c>
      <c r="G193" s="277" t="s">
        <v>265</v>
      </c>
      <c r="H193" s="278">
        <v>33.990000000000002</v>
      </c>
      <c r="I193" s="279"/>
      <c r="J193" s="280">
        <f>ROUND(I193*H193,2)</f>
        <v>0</v>
      </c>
      <c r="K193" s="276" t="s">
        <v>233</v>
      </c>
      <c r="L193" s="281"/>
      <c r="M193" s="282" t="s">
        <v>44</v>
      </c>
      <c r="N193" s="283" t="s">
        <v>53</v>
      </c>
      <c r="O193" s="87"/>
      <c r="P193" s="224">
        <f>O193*H193</f>
        <v>0</v>
      </c>
      <c r="Q193" s="224">
        <v>0.0024099999999999998</v>
      </c>
      <c r="R193" s="224">
        <f>Q193*H193</f>
        <v>0.0819159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178</v>
      </c>
      <c r="AT193" s="226" t="s">
        <v>349</v>
      </c>
      <c r="AU193" s="226" t="s">
        <v>21</v>
      </c>
      <c r="AY193" s="19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89</v>
      </c>
      <c r="BK193" s="227">
        <f>ROUND(I193*H193,2)</f>
        <v>0</v>
      </c>
      <c r="BL193" s="19" t="s">
        <v>161</v>
      </c>
      <c r="BM193" s="226" t="s">
        <v>1572</v>
      </c>
    </row>
    <row r="194" s="13" customFormat="1">
      <c r="A194" s="13"/>
      <c r="B194" s="233"/>
      <c r="C194" s="234"/>
      <c r="D194" s="228" t="s">
        <v>156</v>
      </c>
      <c r="E194" s="235" t="s">
        <v>44</v>
      </c>
      <c r="F194" s="236" t="s">
        <v>1456</v>
      </c>
      <c r="G194" s="234"/>
      <c r="H194" s="237">
        <v>33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21</v>
      </c>
      <c r="AV194" s="13" t="s">
        <v>21</v>
      </c>
      <c r="AW194" s="13" t="s">
        <v>42</v>
      </c>
      <c r="AX194" s="13" t="s">
        <v>89</v>
      </c>
      <c r="AY194" s="243" t="s">
        <v>142</v>
      </c>
    </row>
    <row r="195" s="13" customFormat="1">
      <c r="A195" s="13"/>
      <c r="B195" s="233"/>
      <c r="C195" s="234"/>
      <c r="D195" s="228" t="s">
        <v>156</v>
      </c>
      <c r="E195" s="234"/>
      <c r="F195" s="236" t="s">
        <v>1573</v>
      </c>
      <c r="G195" s="234"/>
      <c r="H195" s="237">
        <v>33.990000000000002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21</v>
      </c>
      <c r="AV195" s="13" t="s">
        <v>21</v>
      </c>
      <c r="AW195" s="13" t="s">
        <v>4</v>
      </c>
      <c r="AX195" s="13" t="s">
        <v>89</v>
      </c>
      <c r="AY195" s="243" t="s">
        <v>142</v>
      </c>
    </row>
    <row r="196" s="2" customFormat="1" ht="24.15" customHeight="1">
      <c r="A196" s="41"/>
      <c r="B196" s="42"/>
      <c r="C196" s="215" t="s">
        <v>396</v>
      </c>
      <c r="D196" s="215" t="s">
        <v>145</v>
      </c>
      <c r="E196" s="216" t="s">
        <v>1574</v>
      </c>
      <c r="F196" s="217" t="s">
        <v>1575</v>
      </c>
      <c r="G196" s="218" t="s">
        <v>467</v>
      </c>
      <c r="H196" s="219">
        <v>20</v>
      </c>
      <c r="I196" s="220"/>
      <c r="J196" s="221">
        <f>ROUND(I196*H196,2)</f>
        <v>0</v>
      </c>
      <c r="K196" s="217" t="s">
        <v>233</v>
      </c>
      <c r="L196" s="47"/>
      <c r="M196" s="222" t="s">
        <v>44</v>
      </c>
      <c r="N196" s="223" t="s">
        <v>53</v>
      </c>
      <c r="O196" s="87"/>
      <c r="P196" s="224">
        <f>O196*H196</f>
        <v>0</v>
      </c>
      <c r="Q196" s="224">
        <v>0.040050000000000002</v>
      </c>
      <c r="R196" s="224">
        <f>Q196*H196</f>
        <v>0.80100000000000005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161</v>
      </c>
      <c r="AT196" s="226" t="s">
        <v>145</v>
      </c>
      <c r="AU196" s="226" t="s">
        <v>21</v>
      </c>
      <c r="AY196" s="19" t="s">
        <v>142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89</v>
      </c>
      <c r="BK196" s="227">
        <f>ROUND(I196*H196,2)</f>
        <v>0</v>
      </c>
      <c r="BL196" s="19" t="s">
        <v>161</v>
      </c>
      <c r="BM196" s="226" t="s">
        <v>1576</v>
      </c>
    </row>
    <row r="197" s="2" customFormat="1">
      <c r="A197" s="41"/>
      <c r="B197" s="42"/>
      <c r="C197" s="43"/>
      <c r="D197" s="250" t="s">
        <v>235</v>
      </c>
      <c r="E197" s="43"/>
      <c r="F197" s="251" t="s">
        <v>1577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235</v>
      </c>
      <c r="AU197" s="19" t="s">
        <v>21</v>
      </c>
    </row>
    <row r="198" s="13" customFormat="1">
      <c r="A198" s="13"/>
      <c r="B198" s="233"/>
      <c r="C198" s="234"/>
      <c r="D198" s="228" t="s">
        <v>156</v>
      </c>
      <c r="E198" s="235" t="s">
        <v>44</v>
      </c>
      <c r="F198" s="236" t="s">
        <v>1578</v>
      </c>
      <c r="G198" s="234"/>
      <c r="H198" s="237">
        <v>20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21</v>
      </c>
      <c r="AV198" s="13" t="s">
        <v>21</v>
      </c>
      <c r="AW198" s="13" t="s">
        <v>42</v>
      </c>
      <c r="AX198" s="13" t="s">
        <v>82</v>
      </c>
      <c r="AY198" s="243" t="s">
        <v>142</v>
      </c>
    </row>
    <row r="199" s="14" customFormat="1">
      <c r="A199" s="14"/>
      <c r="B199" s="252"/>
      <c r="C199" s="253"/>
      <c r="D199" s="228" t="s">
        <v>156</v>
      </c>
      <c r="E199" s="254" t="s">
        <v>44</v>
      </c>
      <c r="F199" s="255" t="s">
        <v>248</v>
      </c>
      <c r="G199" s="253"/>
      <c r="H199" s="256">
        <v>20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2" t="s">
        <v>156</v>
      </c>
      <c r="AU199" s="262" t="s">
        <v>21</v>
      </c>
      <c r="AV199" s="14" t="s">
        <v>161</v>
      </c>
      <c r="AW199" s="14" t="s">
        <v>42</v>
      </c>
      <c r="AX199" s="14" t="s">
        <v>89</v>
      </c>
      <c r="AY199" s="262" t="s">
        <v>142</v>
      </c>
    </row>
    <row r="200" s="2" customFormat="1" ht="24.15" customHeight="1">
      <c r="A200" s="41"/>
      <c r="B200" s="42"/>
      <c r="C200" s="215" t="s">
        <v>402</v>
      </c>
      <c r="D200" s="215" t="s">
        <v>145</v>
      </c>
      <c r="E200" s="216" t="s">
        <v>1579</v>
      </c>
      <c r="F200" s="217" t="s">
        <v>1580</v>
      </c>
      <c r="G200" s="218" t="s">
        <v>467</v>
      </c>
      <c r="H200" s="219">
        <v>20</v>
      </c>
      <c r="I200" s="220"/>
      <c r="J200" s="221">
        <f>ROUND(I200*H200,2)</f>
        <v>0</v>
      </c>
      <c r="K200" s="217" t="s">
        <v>233</v>
      </c>
      <c r="L200" s="47"/>
      <c r="M200" s="222" t="s">
        <v>44</v>
      </c>
      <c r="N200" s="223" t="s">
        <v>53</v>
      </c>
      <c r="O200" s="87"/>
      <c r="P200" s="224">
        <f>O200*H200</f>
        <v>0</v>
      </c>
      <c r="Q200" s="224">
        <v>0.00594</v>
      </c>
      <c r="R200" s="224">
        <f>Q200*H200</f>
        <v>0.1188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161</v>
      </c>
      <c r="AT200" s="226" t="s">
        <v>145</v>
      </c>
      <c r="AU200" s="226" t="s">
        <v>21</v>
      </c>
      <c r="AY200" s="19" t="s">
        <v>142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89</v>
      </c>
      <c r="BK200" s="227">
        <f>ROUND(I200*H200,2)</f>
        <v>0</v>
      </c>
      <c r="BL200" s="19" t="s">
        <v>161</v>
      </c>
      <c r="BM200" s="226" t="s">
        <v>1581</v>
      </c>
    </row>
    <row r="201" s="2" customFormat="1">
      <c r="A201" s="41"/>
      <c r="B201" s="42"/>
      <c r="C201" s="43"/>
      <c r="D201" s="250" t="s">
        <v>235</v>
      </c>
      <c r="E201" s="43"/>
      <c r="F201" s="251" t="s">
        <v>1582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19" t="s">
        <v>235</v>
      </c>
      <c r="AU201" s="19" t="s">
        <v>21</v>
      </c>
    </row>
    <row r="202" s="13" customFormat="1">
      <c r="A202" s="13"/>
      <c r="B202" s="233"/>
      <c r="C202" s="234"/>
      <c r="D202" s="228" t="s">
        <v>156</v>
      </c>
      <c r="E202" s="235" t="s">
        <v>44</v>
      </c>
      <c r="F202" s="236" t="s">
        <v>1578</v>
      </c>
      <c r="G202" s="234"/>
      <c r="H202" s="237">
        <v>20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156</v>
      </c>
      <c r="AU202" s="243" t="s">
        <v>21</v>
      </c>
      <c r="AV202" s="13" t="s">
        <v>21</v>
      </c>
      <c r="AW202" s="13" t="s">
        <v>42</v>
      </c>
      <c r="AX202" s="13" t="s">
        <v>82</v>
      </c>
      <c r="AY202" s="243" t="s">
        <v>142</v>
      </c>
    </row>
    <row r="203" s="14" customFormat="1">
      <c r="A203" s="14"/>
      <c r="B203" s="252"/>
      <c r="C203" s="253"/>
      <c r="D203" s="228" t="s">
        <v>156</v>
      </c>
      <c r="E203" s="254" t="s">
        <v>44</v>
      </c>
      <c r="F203" s="255" t="s">
        <v>248</v>
      </c>
      <c r="G203" s="253"/>
      <c r="H203" s="256">
        <v>20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2" t="s">
        <v>156</v>
      </c>
      <c r="AU203" s="262" t="s">
        <v>21</v>
      </c>
      <c r="AV203" s="14" t="s">
        <v>161</v>
      </c>
      <c r="AW203" s="14" t="s">
        <v>42</v>
      </c>
      <c r="AX203" s="14" t="s">
        <v>89</v>
      </c>
      <c r="AY203" s="262" t="s">
        <v>142</v>
      </c>
    </row>
    <row r="204" s="2" customFormat="1" ht="24.15" customHeight="1">
      <c r="A204" s="41"/>
      <c r="B204" s="42"/>
      <c r="C204" s="215" t="s">
        <v>409</v>
      </c>
      <c r="D204" s="215" t="s">
        <v>145</v>
      </c>
      <c r="E204" s="216" t="s">
        <v>1583</v>
      </c>
      <c r="F204" s="217" t="s">
        <v>1584</v>
      </c>
      <c r="G204" s="218" t="s">
        <v>467</v>
      </c>
      <c r="H204" s="219">
        <v>20</v>
      </c>
      <c r="I204" s="220"/>
      <c r="J204" s="221">
        <f>ROUND(I204*H204,2)</f>
        <v>0</v>
      </c>
      <c r="K204" s="217" t="s">
        <v>233</v>
      </c>
      <c r="L204" s="47"/>
      <c r="M204" s="222" t="s">
        <v>44</v>
      </c>
      <c r="N204" s="223" t="s">
        <v>53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161</v>
      </c>
      <c r="AT204" s="226" t="s">
        <v>145</v>
      </c>
      <c r="AU204" s="226" t="s">
        <v>21</v>
      </c>
      <c r="AY204" s="19" t="s">
        <v>142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89</v>
      </c>
      <c r="BK204" s="227">
        <f>ROUND(I204*H204,2)</f>
        <v>0</v>
      </c>
      <c r="BL204" s="19" t="s">
        <v>161</v>
      </c>
      <c r="BM204" s="226" t="s">
        <v>1585</v>
      </c>
    </row>
    <row r="205" s="2" customFormat="1">
      <c r="A205" s="41"/>
      <c r="B205" s="42"/>
      <c r="C205" s="43"/>
      <c r="D205" s="250" t="s">
        <v>235</v>
      </c>
      <c r="E205" s="43"/>
      <c r="F205" s="251" t="s">
        <v>1586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235</v>
      </c>
      <c r="AU205" s="19" t="s">
        <v>21</v>
      </c>
    </row>
    <row r="206" s="13" customFormat="1">
      <c r="A206" s="13"/>
      <c r="B206" s="233"/>
      <c r="C206" s="234"/>
      <c r="D206" s="228" t="s">
        <v>156</v>
      </c>
      <c r="E206" s="235" t="s">
        <v>44</v>
      </c>
      <c r="F206" s="236" t="s">
        <v>1578</v>
      </c>
      <c r="G206" s="234"/>
      <c r="H206" s="237">
        <v>20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21</v>
      </c>
      <c r="AV206" s="13" t="s">
        <v>21</v>
      </c>
      <c r="AW206" s="13" t="s">
        <v>42</v>
      </c>
      <c r="AX206" s="13" t="s">
        <v>82</v>
      </c>
      <c r="AY206" s="243" t="s">
        <v>142</v>
      </c>
    </row>
    <row r="207" s="14" customFormat="1">
      <c r="A207" s="14"/>
      <c r="B207" s="252"/>
      <c r="C207" s="253"/>
      <c r="D207" s="228" t="s">
        <v>156</v>
      </c>
      <c r="E207" s="254" t="s">
        <v>44</v>
      </c>
      <c r="F207" s="255" t="s">
        <v>248</v>
      </c>
      <c r="G207" s="253"/>
      <c r="H207" s="256">
        <v>20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2" t="s">
        <v>156</v>
      </c>
      <c r="AU207" s="262" t="s">
        <v>21</v>
      </c>
      <c r="AV207" s="14" t="s">
        <v>161</v>
      </c>
      <c r="AW207" s="14" t="s">
        <v>42</v>
      </c>
      <c r="AX207" s="14" t="s">
        <v>89</v>
      </c>
      <c r="AY207" s="262" t="s">
        <v>142</v>
      </c>
    </row>
    <row r="208" s="2" customFormat="1" ht="24.15" customHeight="1">
      <c r="A208" s="41"/>
      <c r="B208" s="42"/>
      <c r="C208" s="215" t="s">
        <v>416</v>
      </c>
      <c r="D208" s="215" t="s">
        <v>145</v>
      </c>
      <c r="E208" s="216" t="s">
        <v>1587</v>
      </c>
      <c r="F208" s="217" t="s">
        <v>1588</v>
      </c>
      <c r="G208" s="218" t="s">
        <v>467</v>
      </c>
      <c r="H208" s="219">
        <v>16</v>
      </c>
      <c r="I208" s="220"/>
      <c r="J208" s="221">
        <f>ROUND(I208*H208,2)</f>
        <v>0</v>
      </c>
      <c r="K208" s="217" t="s">
        <v>233</v>
      </c>
      <c r="L208" s="47"/>
      <c r="M208" s="222" t="s">
        <v>44</v>
      </c>
      <c r="N208" s="223" t="s">
        <v>53</v>
      </c>
      <c r="O208" s="87"/>
      <c r="P208" s="224">
        <f>O208*H208</f>
        <v>0</v>
      </c>
      <c r="Q208" s="224">
        <v>0.0101</v>
      </c>
      <c r="R208" s="224">
        <f>Q208*H208</f>
        <v>0.16159999999999999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161</v>
      </c>
      <c r="AT208" s="226" t="s">
        <v>145</v>
      </c>
      <c r="AU208" s="226" t="s">
        <v>21</v>
      </c>
      <c r="AY208" s="19" t="s">
        <v>142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89</v>
      </c>
      <c r="BK208" s="227">
        <f>ROUND(I208*H208,2)</f>
        <v>0</v>
      </c>
      <c r="BL208" s="19" t="s">
        <v>161</v>
      </c>
      <c r="BM208" s="226" t="s">
        <v>1589</v>
      </c>
    </row>
    <row r="209" s="2" customFormat="1">
      <c r="A209" s="41"/>
      <c r="B209" s="42"/>
      <c r="C209" s="43"/>
      <c r="D209" s="250" t="s">
        <v>235</v>
      </c>
      <c r="E209" s="43"/>
      <c r="F209" s="251" t="s">
        <v>1590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235</v>
      </c>
      <c r="AU209" s="19" t="s">
        <v>21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1591</v>
      </c>
      <c r="G210" s="234"/>
      <c r="H210" s="237">
        <v>16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82</v>
      </c>
      <c r="AY210" s="243" t="s">
        <v>142</v>
      </c>
    </row>
    <row r="211" s="14" customFormat="1">
      <c r="A211" s="14"/>
      <c r="B211" s="252"/>
      <c r="C211" s="253"/>
      <c r="D211" s="228" t="s">
        <v>156</v>
      </c>
      <c r="E211" s="254" t="s">
        <v>44</v>
      </c>
      <c r="F211" s="255" t="s">
        <v>248</v>
      </c>
      <c r="G211" s="253"/>
      <c r="H211" s="256">
        <v>16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2" t="s">
        <v>156</v>
      </c>
      <c r="AU211" s="262" t="s">
        <v>21</v>
      </c>
      <c r="AV211" s="14" t="s">
        <v>161</v>
      </c>
      <c r="AW211" s="14" t="s">
        <v>42</v>
      </c>
      <c r="AX211" s="14" t="s">
        <v>89</v>
      </c>
      <c r="AY211" s="262" t="s">
        <v>142</v>
      </c>
    </row>
    <row r="212" s="2" customFormat="1" ht="24.15" customHeight="1">
      <c r="A212" s="41"/>
      <c r="B212" s="42"/>
      <c r="C212" s="215" t="s">
        <v>426</v>
      </c>
      <c r="D212" s="215" t="s">
        <v>145</v>
      </c>
      <c r="E212" s="216" t="s">
        <v>1592</v>
      </c>
      <c r="F212" s="217" t="s">
        <v>1593</v>
      </c>
      <c r="G212" s="218" t="s">
        <v>467</v>
      </c>
      <c r="H212" s="219">
        <v>4</v>
      </c>
      <c r="I212" s="220"/>
      <c r="J212" s="221">
        <f>ROUND(I212*H212,2)</f>
        <v>0</v>
      </c>
      <c r="K212" s="217" t="s">
        <v>233</v>
      </c>
      <c r="L212" s="47"/>
      <c r="M212" s="222" t="s">
        <v>44</v>
      </c>
      <c r="N212" s="223" t="s">
        <v>53</v>
      </c>
      <c r="O212" s="87"/>
      <c r="P212" s="224">
        <f>O212*H212</f>
        <v>0</v>
      </c>
      <c r="Q212" s="224">
        <v>0.037249999999999998</v>
      </c>
      <c r="R212" s="224">
        <f>Q212*H212</f>
        <v>0.14899999999999999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161</v>
      </c>
      <c r="AT212" s="226" t="s">
        <v>145</v>
      </c>
      <c r="AU212" s="226" t="s">
        <v>21</v>
      </c>
      <c r="AY212" s="19" t="s">
        <v>142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89</v>
      </c>
      <c r="BK212" s="227">
        <f>ROUND(I212*H212,2)</f>
        <v>0</v>
      </c>
      <c r="BL212" s="19" t="s">
        <v>161</v>
      </c>
      <c r="BM212" s="226" t="s">
        <v>1594</v>
      </c>
    </row>
    <row r="213" s="2" customFormat="1">
      <c r="A213" s="41"/>
      <c r="B213" s="42"/>
      <c r="C213" s="43"/>
      <c r="D213" s="250" t="s">
        <v>235</v>
      </c>
      <c r="E213" s="43"/>
      <c r="F213" s="251" t="s">
        <v>1595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235</v>
      </c>
      <c r="AU213" s="19" t="s">
        <v>21</v>
      </c>
    </row>
    <row r="214" s="13" customFormat="1">
      <c r="A214" s="13"/>
      <c r="B214" s="233"/>
      <c r="C214" s="234"/>
      <c r="D214" s="228" t="s">
        <v>156</v>
      </c>
      <c r="E214" s="235" t="s">
        <v>44</v>
      </c>
      <c r="F214" s="236" t="s">
        <v>1596</v>
      </c>
      <c r="G214" s="234"/>
      <c r="H214" s="237">
        <v>4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21</v>
      </c>
      <c r="AV214" s="13" t="s">
        <v>21</v>
      </c>
      <c r="AW214" s="13" t="s">
        <v>42</v>
      </c>
      <c r="AX214" s="13" t="s">
        <v>82</v>
      </c>
      <c r="AY214" s="243" t="s">
        <v>142</v>
      </c>
    </row>
    <row r="215" s="14" customFormat="1">
      <c r="A215" s="14"/>
      <c r="B215" s="252"/>
      <c r="C215" s="253"/>
      <c r="D215" s="228" t="s">
        <v>156</v>
      </c>
      <c r="E215" s="254" t="s">
        <v>44</v>
      </c>
      <c r="F215" s="255" t="s">
        <v>248</v>
      </c>
      <c r="G215" s="253"/>
      <c r="H215" s="256">
        <v>4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2" t="s">
        <v>156</v>
      </c>
      <c r="AU215" s="262" t="s">
        <v>21</v>
      </c>
      <c r="AV215" s="14" t="s">
        <v>161</v>
      </c>
      <c r="AW215" s="14" t="s">
        <v>42</v>
      </c>
      <c r="AX215" s="14" t="s">
        <v>89</v>
      </c>
      <c r="AY215" s="262" t="s">
        <v>142</v>
      </c>
    </row>
    <row r="216" s="2" customFormat="1" ht="16.5" customHeight="1">
      <c r="A216" s="41"/>
      <c r="B216" s="42"/>
      <c r="C216" s="215" t="s">
        <v>433</v>
      </c>
      <c r="D216" s="215" t="s">
        <v>145</v>
      </c>
      <c r="E216" s="216" t="s">
        <v>1335</v>
      </c>
      <c r="F216" s="217" t="s">
        <v>1336</v>
      </c>
      <c r="G216" s="218" t="s">
        <v>265</v>
      </c>
      <c r="H216" s="219">
        <v>33</v>
      </c>
      <c r="I216" s="220"/>
      <c r="J216" s="221">
        <f>ROUND(I216*H216,2)</f>
        <v>0</v>
      </c>
      <c r="K216" s="217" t="s">
        <v>233</v>
      </c>
      <c r="L216" s="47"/>
      <c r="M216" s="222" t="s">
        <v>44</v>
      </c>
      <c r="N216" s="223" t="s">
        <v>53</v>
      </c>
      <c r="O216" s="87"/>
      <c r="P216" s="224">
        <f>O216*H216</f>
        <v>0</v>
      </c>
      <c r="Q216" s="224">
        <v>9.0000000000000006E-05</v>
      </c>
      <c r="R216" s="224">
        <f>Q216*H216</f>
        <v>0.00297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161</v>
      </c>
      <c r="AT216" s="226" t="s">
        <v>145</v>
      </c>
      <c r="AU216" s="226" t="s">
        <v>21</v>
      </c>
      <c r="AY216" s="19" t="s">
        <v>142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89</v>
      </c>
      <c r="BK216" s="227">
        <f>ROUND(I216*H216,2)</f>
        <v>0</v>
      </c>
      <c r="BL216" s="19" t="s">
        <v>161</v>
      </c>
      <c r="BM216" s="226" t="s">
        <v>1597</v>
      </c>
    </row>
    <row r="217" s="2" customFormat="1">
      <c r="A217" s="41"/>
      <c r="B217" s="42"/>
      <c r="C217" s="43"/>
      <c r="D217" s="250" t="s">
        <v>235</v>
      </c>
      <c r="E217" s="43"/>
      <c r="F217" s="251" t="s">
        <v>1338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235</v>
      </c>
      <c r="AU217" s="19" t="s">
        <v>21</v>
      </c>
    </row>
    <row r="218" s="13" customFormat="1">
      <c r="A218" s="13"/>
      <c r="B218" s="233"/>
      <c r="C218" s="234"/>
      <c r="D218" s="228" t="s">
        <v>156</v>
      </c>
      <c r="E218" s="235" t="s">
        <v>44</v>
      </c>
      <c r="F218" s="236" t="s">
        <v>1456</v>
      </c>
      <c r="G218" s="234"/>
      <c r="H218" s="237">
        <v>33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156</v>
      </c>
      <c r="AU218" s="243" t="s">
        <v>21</v>
      </c>
      <c r="AV218" s="13" t="s">
        <v>21</v>
      </c>
      <c r="AW218" s="13" t="s">
        <v>42</v>
      </c>
      <c r="AX218" s="13" t="s">
        <v>89</v>
      </c>
      <c r="AY218" s="243" t="s">
        <v>142</v>
      </c>
    </row>
    <row r="219" s="12" customFormat="1" ht="22.8" customHeight="1">
      <c r="A219" s="12"/>
      <c r="B219" s="199"/>
      <c r="C219" s="200"/>
      <c r="D219" s="201" t="s">
        <v>81</v>
      </c>
      <c r="E219" s="213" t="s">
        <v>182</v>
      </c>
      <c r="F219" s="213" t="s">
        <v>755</v>
      </c>
      <c r="G219" s="200"/>
      <c r="H219" s="200"/>
      <c r="I219" s="203"/>
      <c r="J219" s="214">
        <f>BK219</f>
        <v>0</v>
      </c>
      <c r="K219" s="200"/>
      <c r="L219" s="205"/>
      <c r="M219" s="206"/>
      <c r="N219" s="207"/>
      <c r="O219" s="207"/>
      <c r="P219" s="208">
        <f>SUM(P220:P222)</f>
        <v>0</v>
      </c>
      <c r="Q219" s="207"/>
      <c r="R219" s="208">
        <f>SUM(R220:R222)</f>
        <v>0</v>
      </c>
      <c r="S219" s="207"/>
      <c r="T219" s="209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89</v>
      </c>
      <c r="AT219" s="211" t="s">
        <v>81</v>
      </c>
      <c r="AU219" s="211" t="s">
        <v>89</v>
      </c>
      <c r="AY219" s="210" t="s">
        <v>142</v>
      </c>
      <c r="BK219" s="212">
        <f>SUM(BK220:BK222)</f>
        <v>0</v>
      </c>
    </row>
    <row r="220" s="2" customFormat="1" ht="37.8" customHeight="1">
      <c r="A220" s="41"/>
      <c r="B220" s="42"/>
      <c r="C220" s="215" t="s">
        <v>441</v>
      </c>
      <c r="D220" s="215" t="s">
        <v>145</v>
      </c>
      <c r="E220" s="216" t="s">
        <v>1598</v>
      </c>
      <c r="F220" s="217" t="s">
        <v>1599</v>
      </c>
      <c r="G220" s="218" t="s">
        <v>199</v>
      </c>
      <c r="H220" s="219">
        <v>3</v>
      </c>
      <c r="I220" s="220"/>
      <c r="J220" s="221">
        <f>ROUND(I220*H220,2)</f>
        <v>0</v>
      </c>
      <c r="K220" s="217" t="s">
        <v>233</v>
      </c>
      <c r="L220" s="47"/>
      <c r="M220" s="222" t="s">
        <v>44</v>
      </c>
      <c r="N220" s="223" t="s">
        <v>53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161</v>
      </c>
      <c r="AT220" s="226" t="s">
        <v>145</v>
      </c>
      <c r="AU220" s="226" t="s">
        <v>21</v>
      </c>
      <c r="AY220" s="19" t="s">
        <v>142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89</v>
      </c>
      <c r="BK220" s="227">
        <f>ROUND(I220*H220,2)</f>
        <v>0</v>
      </c>
      <c r="BL220" s="19" t="s">
        <v>161</v>
      </c>
      <c r="BM220" s="226" t="s">
        <v>1600</v>
      </c>
    </row>
    <row r="221" s="2" customFormat="1">
      <c r="A221" s="41"/>
      <c r="B221" s="42"/>
      <c r="C221" s="43"/>
      <c r="D221" s="250" t="s">
        <v>235</v>
      </c>
      <c r="E221" s="43"/>
      <c r="F221" s="251" t="s">
        <v>1601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19" t="s">
        <v>235</v>
      </c>
      <c r="AU221" s="19" t="s">
        <v>21</v>
      </c>
    </row>
    <row r="222" s="13" customFormat="1">
      <c r="A222" s="13"/>
      <c r="B222" s="233"/>
      <c r="C222" s="234"/>
      <c r="D222" s="228" t="s">
        <v>156</v>
      </c>
      <c r="E222" s="235" t="s">
        <v>44</v>
      </c>
      <c r="F222" s="236" t="s">
        <v>1451</v>
      </c>
      <c r="G222" s="234"/>
      <c r="H222" s="237">
        <v>3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21</v>
      </c>
      <c r="AV222" s="13" t="s">
        <v>21</v>
      </c>
      <c r="AW222" s="13" t="s">
        <v>42</v>
      </c>
      <c r="AX222" s="13" t="s">
        <v>89</v>
      </c>
      <c r="AY222" s="243" t="s">
        <v>142</v>
      </c>
    </row>
    <row r="223" s="12" customFormat="1" ht="22.8" customHeight="1">
      <c r="A223" s="12"/>
      <c r="B223" s="199"/>
      <c r="C223" s="200"/>
      <c r="D223" s="201" t="s">
        <v>81</v>
      </c>
      <c r="E223" s="213" t="s">
        <v>783</v>
      </c>
      <c r="F223" s="213" t="s">
        <v>784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SUM(P224:P235)</f>
        <v>0</v>
      </c>
      <c r="Q223" s="207"/>
      <c r="R223" s="208">
        <f>SUM(R224:R235)</f>
        <v>0</v>
      </c>
      <c r="S223" s="207"/>
      <c r="T223" s="209">
        <f>SUM(T224:T235)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89</v>
      </c>
      <c r="AT223" s="211" t="s">
        <v>81</v>
      </c>
      <c r="AU223" s="211" t="s">
        <v>89</v>
      </c>
      <c r="AY223" s="210" t="s">
        <v>142</v>
      </c>
      <c r="BK223" s="212">
        <f>SUM(BK224:BK235)</f>
        <v>0</v>
      </c>
    </row>
    <row r="224" s="2" customFormat="1" ht="24.15" customHeight="1">
      <c r="A224" s="41"/>
      <c r="B224" s="42"/>
      <c r="C224" s="215" t="s">
        <v>446</v>
      </c>
      <c r="D224" s="215" t="s">
        <v>145</v>
      </c>
      <c r="E224" s="216" t="s">
        <v>786</v>
      </c>
      <c r="F224" s="217" t="s">
        <v>787</v>
      </c>
      <c r="G224" s="218" t="s">
        <v>405</v>
      </c>
      <c r="H224" s="219">
        <v>1.1879999999999999</v>
      </c>
      <c r="I224" s="220"/>
      <c r="J224" s="221">
        <f>ROUND(I224*H224,2)</f>
        <v>0</v>
      </c>
      <c r="K224" s="217" t="s">
        <v>233</v>
      </c>
      <c r="L224" s="47"/>
      <c r="M224" s="222" t="s">
        <v>44</v>
      </c>
      <c r="N224" s="223" t="s">
        <v>53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161</v>
      </c>
      <c r="AT224" s="226" t="s">
        <v>145</v>
      </c>
      <c r="AU224" s="226" t="s">
        <v>21</v>
      </c>
      <c r="AY224" s="19" t="s">
        <v>142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89</v>
      </c>
      <c r="BK224" s="227">
        <f>ROUND(I224*H224,2)</f>
        <v>0</v>
      </c>
      <c r="BL224" s="19" t="s">
        <v>161</v>
      </c>
      <c r="BM224" s="226" t="s">
        <v>1602</v>
      </c>
    </row>
    <row r="225" s="2" customFormat="1">
      <c r="A225" s="41"/>
      <c r="B225" s="42"/>
      <c r="C225" s="43"/>
      <c r="D225" s="250" t="s">
        <v>235</v>
      </c>
      <c r="E225" s="43"/>
      <c r="F225" s="251" t="s">
        <v>789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19" t="s">
        <v>235</v>
      </c>
      <c r="AU225" s="19" t="s">
        <v>21</v>
      </c>
    </row>
    <row r="226" s="13" customFormat="1">
      <c r="A226" s="13"/>
      <c r="B226" s="233"/>
      <c r="C226" s="234"/>
      <c r="D226" s="228" t="s">
        <v>156</v>
      </c>
      <c r="E226" s="235" t="s">
        <v>44</v>
      </c>
      <c r="F226" s="236" t="s">
        <v>1603</v>
      </c>
      <c r="G226" s="234"/>
      <c r="H226" s="237">
        <v>1.1879999999999999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156</v>
      </c>
      <c r="AU226" s="243" t="s">
        <v>21</v>
      </c>
      <c r="AV226" s="13" t="s">
        <v>21</v>
      </c>
      <c r="AW226" s="13" t="s">
        <v>42</v>
      </c>
      <c r="AX226" s="13" t="s">
        <v>82</v>
      </c>
      <c r="AY226" s="243" t="s">
        <v>142</v>
      </c>
    </row>
    <row r="227" s="14" customFormat="1">
      <c r="A227" s="14"/>
      <c r="B227" s="252"/>
      <c r="C227" s="253"/>
      <c r="D227" s="228" t="s">
        <v>156</v>
      </c>
      <c r="E227" s="254" t="s">
        <v>44</v>
      </c>
      <c r="F227" s="255" t="s">
        <v>248</v>
      </c>
      <c r="G227" s="253"/>
      <c r="H227" s="256">
        <v>1.1879999999999999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156</v>
      </c>
      <c r="AU227" s="262" t="s">
        <v>21</v>
      </c>
      <c r="AV227" s="14" t="s">
        <v>161</v>
      </c>
      <c r="AW227" s="14" t="s">
        <v>42</v>
      </c>
      <c r="AX227" s="14" t="s">
        <v>89</v>
      </c>
      <c r="AY227" s="262" t="s">
        <v>142</v>
      </c>
    </row>
    <row r="228" s="2" customFormat="1" ht="24.15" customHeight="1">
      <c r="A228" s="41"/>
      <c r="B228" s="42"/>
      <c r="C228" s="215" t="s">
        <v>451</v>
      </c>
      <c r="D228" s="215" t="s">
        <v>145</v>
      </c>
      <c r="E228" s="216" t="s">
        <v>793</v>
      </c>
      <c r="F228" s="217" t="s">
        <v>794</v>
      </c>
      <c r="G228" s="218" t="s">
        <v>405</v>
      </c>
      <c r="H228" s="219">
        <v>4.7519999999999998</v>
      </c>
      <c r="I228" s="220"/>
      <c r="J228" s="221">
        <f>ROUND(I228*H228,2)</f>
        <v>0</v>
      </c>
      <c r="K228" s="217" t="s">
        <v>233</v>
      </c>
      <c r="L228" s="47"/>
      <c r="M228" s="222" t="s">
        <v>44</v>
      </c>
      <c r="N228" s="223" t="s">
        <v>53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161</v>
      </c>
      <c r="AT228" s="226" t="s">
        <v>145</v>
      </c>
      <c r="AU228" s="226" t="s">
        <v>21</v>
      </c>
      <c r="AY228" s="19" t="s">
        <v>142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89</v>
      </c>
      <c r="BK228" s="227">
        <f>ROUND(I228*H228,2)</f>
        <v>0</v>
      </c>
      <c r="BL228" s="19" t="s">
        <v>161</v>
      </c>
      <c r="BM228" s="226" t="s">
        <v>1604</v>
      </c>
    </row>
    <row r="229" s="2" customFormat="1">
      <c r="A229" s="41"/>
      <c r="B229" s="42"/>
      <c r="C229" s="43"/>
      <c r="D229" s="250" t="s">
        <v>235</v>
      </c>
      <c r="E229" s="43"/>
      <c r="F229" s="251" t="s">
        <v>796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235</v>
      </c>
      <c r="AU229" s="19" t="s">
        <v>21</v>
      </c>
    </row>
    <row r="230" s="13" customFormat="1">
      <c r="A230" s="13"/>
      <c r="B230" s="233"/>
      <c r="C230" s="234"/>
      <c r="D230" s="228" t="s">
        <v>156</v>
      </c>
      <c r="E230" s="235" t="s">
        <v>44</v>
      </c>
      <c r="F230" s="236" t="s">
        <v>1603</v>
      </c>
      <c r="G230" s="234"/>
      <c r="H230" s="237">
        <v>1.1879999999999999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156</v>
      </c>
      <c r="AU230" s="243" t="s">
        <v>21</v>
      </c>
      <c r="AV230" s="13" t="s">
        <v>21</v>
      </c>
      <c r="AW230" s="13" t="s">
        <v>42</v>
      </c>
      <c r="AX230" s="13" t="s">
        <v>82</v>
      </c>
      <c r="AY230" s="243" t="s">
        <v>142</v>
      </c>
    </row>
    <row r="231" s="14" customFormat="1">
      <c r="A231" s="14"/>
      <c r="B231" s="252"/>
      <c r="C231" s="253"/>
      <c r="D231" s="228" t="s">
        <v>156</v>
      </c>
      <c r="E231" s="254" t="s">
        <v>44</v>
      </c>
      <c r="F231" s="255" t="s">
        <v>248</v>
      </c>
      <c r="G231" s="253"/>
      <c r="H231" s="256">
        <v>1.1879999999999999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2" t="s">
        <v>156</v>
      </c>
      <c r="AU231" s="262" t="s">
        <v>21</v>
      </c>
      <c r="AV231" s="14" t="s">
        <v>161</v>
      </c>
      <c r="AW231" s="14" t="s">
        <v>42</v>
      </c>
      <c r="AX231" s="14" t="s">
        <v>89</v>
      </c>
      <c r="AY231" s="262" t="s">
        <v>142</v>
      </c>
    </row>
    <row r="232" s="13" customFormat="1">
      <c r="A232" s="13"/>
      <c r="B232" s="233"/>
      <c r="C232" s="234"/>
      <c r="D232" s="228" t="s">
        <v>156</v>
      </c>
      <c r="E232" s="234"/>
      <c r="F232" s="236" t="s">
        <v>1605</v>
      </c>
      <c r="G232" s="234"/>
      <c r="H232" s="237">
        <v>4.7519999999999998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156</v>
      </c>
      <c r="AU232" s="243" t="s">
        <v>21</v>
      </c>
      <c r="AV232" s="13" t="s">
        <v>21</v>
      </c>
      <c r="AW232" s="13" t="s">
        <v>4</v>
      </c>
      <c r="AX232" s="13" t="s">
        <v>89</v>
      </c>
      <c r="AY232" s="243" t="s">
        <v>142</v>
      </c>
    </row>
    <row r="233" s="2" customFormat="1" ht="24.15" customHeight="1">
      <c r="A233" s="41"/>
      <c r="B233" s="42"/>
      <c r="C233" s="215" t="s">
        <v>456</v>
      </c>
      <c r="D233" s="215" t="s">
        <v>145</v>
      </c>
      <c r="E233" s="216" t="s">
        <v>799</v>
      </c>
      <c r="F233" s="217" t="s">
        <v>404</v>
      </c>
      <c r="G233" s="218" t="s">
        <v>405</v>
      </c>
      <c r="H233" s="219">
        <v>1.1879999999999999</v>
      </c>
      <c r="I233" s="220"/>
      <c r="J233" s="221">
        <f>ROUND(I233*H233,2)</f>
        <v>0</v>
      </c>
      <c r="K233" s="217" t="s">
        <v>233</v>
      </c>
      <c r="L233" s="47"/>
      <c r="M233" s="222" t="s">
        <v>44</v>
      </c>
      <c r="N233" s="223" t="s">
        <v>53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161</v>
      </c>
      <c r="AT233" s="226" t="s">
        <v>145</v>
      </c>
      <c r="AU233" s="226" t="s">
        <v>21</v>
      </c>
      <c r="AY233" s="19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89</v>
      </c>
      <c r="BK233" s="227">
        <f>ROUND(I233*H233,2)</f>
        <v>0</v>
      </c>
      <c r="BL233" s="19" t="s">
        <v>161</v>
      </c>
      <c r="BM233" s="226" t="s">
        <v>1606</v>
      </c>
    </row>
    <row r="234" s="2" customFormat="1">
      <c r="A234" s="41"/>
      <c r="B234" s="42"/>
      <c r="C234" s="43"/>
      <c r="D234" s="250" t="s">
        <v>235</v>
      </c>
      <c r="E234" s="43"/>
      <c r="F234" s="251" t="s">
        <v>801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235</v>
      </c>
      <c r="AU234" s="19" t="s">
        <v>21</v>
      </c>
    </row>
    <row r="235" s="13" customFormat="1">
      <c r="A235" s="13"/>
      <c r="B235" s="233"/>
      <c r="C235" s="234"/>
      <c r="D235" s="228" t="s">
        <v>156</v>
      </c>
      <c r="E235" s="235" t="s">
        <v>44</v>
      </c>
      <c r="F235" s="236" t="s">
        <v>1603</v>
      </c>
      <c r="G235" s="234"/>
      <c r="H235" s="237">
        <v>1.1879999999999999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156</v>
      </c>
      <c r="AU235" s="243" t="s">
        <v>21</v>
      </c>
      <c r="AV235" s="13" t="s">
        <v>21</v>
      </c>
      <c r="AW235" s="13" t="s">
        <v>42</v>
      </c>
      <c r="AX235" s="13" t="s">
        <v>89</v>
      </c>
      <c r="AY235" s="243" t="s">
        <v>142</v>
      </c>
    </row>
    <row r="236" s="12" customFormat="1" ht="22.8" customHeight="1">
      <c r="A236" s="12"/>
      <c r="B236" s="199"/>
      <c r="C236" s="200"/>
      <c r="D236" s="201" t="s">
        <v>81</v>
      </c>
      <c r="E236" s="213" t="s">
        <v>807</v>
      </c>
      <c r="F236" s="213" t="s">
        <v>808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SUM(P237:P238)</f>
        <v>0</v>
      </c>
      <c r="Q236" s="207"/>
      <c r="R236" s="208">
        <f>SUM(R237:R238)</f>
        <v>0</v>
      </c>
      <c r="S236" s="207"/>
      <c r="T236" s="209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89</v>
      </c>
      <c r="AT236" s="211" t="s">
        <v>81</v>
      </c>
      <c r="AU236" s="211" t="s">
        <v>89</v>
      </c>
      <c r="AY236" s="210" t="s">
        <v>142</v>
      </c>
      <c r="BK236" s="212">
        <f>SUM(BK237:BK238)</f>
        <v>0</v>
      </c>
    </row>
    <row r="237" s="2" customFormat="1" ht="24.15" customHeight="1">
      <c r="A237" s="41"/>
      <c r="B237" s="42"/>
      <c r="C237" s="215" t="s">
        <v>464</v>
      </c>
      <c r="D237" s="215" t="s">
        <v>145</v>
      </c>
      <c r="E237" s="216" t="s">
        <v>810</v>
      </c>
      <c r="F237" s="217" t="s">
        <v>811</v>
      </c>
      <c r="G237" s="218" t="s">
        <v>405</v>
      </c>
      <c r="H237" s="219">
        <v>36.807000000000002</v>
      </c>
      <c r="I237" s="220"/>
      <c r="J237" s="221">
        <f>ROUND(I237*H237,2)</f>
        <v>0</v>
      </c>
      <c r="K237" s="217" t="s">
        <v>233</v>
      </c>
      <c r="L237" s="47"/>
      <c r="M237" s="222" t="s">
        <v>44</v>
      </c>
      <c r="N237" s="223" t="s">
        <v>53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161</v>
      </c>
      <c r="AT237" s="226" t="s">
        <v>145</v>
      </c>
      <c r="AU237" s="226" t="s">
        <v>21</v>
      </c>
      <c r="AY237" s="19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89</v>
      </c>
      <c r="BK237" s="227">
        <f>ROUND(I237*H237,2)</f>
        <v>0</v>
      </c>
      <c r="BL237" s="19" t="s">
        <v>161</v>
      </c>
      <c r="BM237" s="226" t="s">
        <v>1607</v>
      </c>
    </row>
    <row r="238" s="2" customFormat="1">
      <c r="A238" s="41"/>
      <c r="B238" s="42"/>
      <c r="C238" s="43"/>
      <c r="D238" s="250" t="s">
        <v>235</v>
      </c>
      <c r="E238" s="43"/>
      <c r="F238" s="251" t="s">
        <v>813</v>
      </c>
      <c r="G238" s="43"/>
      <c r="H238" s="43"/>
      <c r="I238" s="230"/>
      <c r="J238" s="43"/>
      <c r="K238" s="43"/>
      <c r="L238" s="47"/>
      <c r="M238" s="284"/>
      <c r="N238" s="285"/>
      <c r="O238" s="286"/>
      <c r="P238" s="286"/>
      <c r="Q238" s="286"/>
      <c r="R238" s="286"/>
      <c r="S238" s="286"/>
      <c r="T238" s="287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235</v>
      </c>
      <c r="AU238" s="19" t="s">
        <v>21</v>
      </c>
    </row>
    <row r="239" s="2" customFormat="1" ht="6.96" customHeight="1">
      <c r="A239" s="41"/>
      <c r="B239" s="62"/>
      <c r="C239" s="63"/>
      <c r="D239" s="63"/>
      <c r="E239" s="63"/>
      <c r="F239" s="63"/>
      <c r="G239" s="63"/>
      <c r="H239" s="63"/>
      <c r="I239" s="63"/>
      <c r="J239" s="63"/>
      <c r="K239" s="63"/>
      <c r="L239" s="47"/>
      <c r="M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</row>
  </sheetData>
  <sheetProtection sheet="1" autoFilter="0" formatColumns="0" formatRows="0" objects="1" scenarios="1" spinCount="100000" saltValue="zAH46T4NHHafs+jkS4TEeEITuWRvrD+bam+dPSGx4Th+653YC/zIZ0Bs6XulXXVDBzDKKDaZPrFXVXBZM8J8HQ==" hashValue="2M1UXgah+L9WxNoVcBCYF8FWXcRMA81y0IsZpp6kxhPfmM0X6X1jJwiH9tOAHrX1xZcoIxpPi+eGESp0BP33Zg==" algorithmName="SHA-512" password="88F3"/>
  <autoFilter ref="C93:K2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5_01/113106023"/>
    <hyperlink ref="F101" r:id="rId2" display="https://podminky.urs.cz/item/CS_URS_2025_01/113107223"/>
    <hyperlink ref="F105" r:id="rId3" display="https://podminky.urs.cz/item/CS_URS_2025_01/115101201"/>
    <hyperlink ref="F108" r:id="rId4" display="https://podminky.urs.cz/item/CS_URS_2025_01/115101301"/>
    <hyperlink ref="F111" r:id="rId5" display="https://podminky.urs.cz/item/CS_URS_2025_01/121151103"/>
    <hyperlink ref="F115" r:id="rId6" display="https://podminky.urs.cz/item/CS_URS_2025_01/132254206"/>
    <hyperlink ref="F120" r:id="rId7" display="https://podminky.urs.cz/item/CS_URS_2025_01/132354204"/>
    <hyperlink ref="F123" r:id="rId8" display="https://podminky.urs.cz/item/CS_URS_2025_01/132454203"/>
    <hyperlink ref="F126" r:id="rId9" display="https://podminky.urs.cz/item/CS_URS_2025_01/151811131"/>
    <hyperlink ref="F129" r:id="rId10" display="https://podminky.urs.cz/item/CS_URS_2025_01/151811231"/>
    <hyperlink ref="F132" r:id="rId11" display="https://podminky.urs.cz/item/CS_URS_2025_01/162351104"/>
    <hyperlink ref="F135" r:id="rId12" display="https://podminky.urs.cz/item/CS_URS_2025_01/162751137"/>
    <hyperlink ref="F138" r:id="rId13" display="https://podminky.urs.cz/item/CS_URS_2025_01/167151111"/>
    <hyperlink ref="F141" r:id="rId14" display="https://podminky.urs.cz/item/CS_URS_2025_01/171201231"/>
    <hyperlink ref="F145" r:id="rId15" display="https://podminky.urs.cz/item/CS_URS_2025_01/171251201"/>
    <hyperlink ref="F148" r:id="rId16" display="https://podminky.urs.cz/item/CS_URS_2025_01/174151101"/>
    <hyperlink ref="F151" r:id="rId17" display="https://podminky.urs.cz/item/CS_URS_2025_01/175151101"/>
    <hyperlink ref="F158" r:id="rId18" display="https://podminky.urs.cz/item/CS_URS_2025_01/181351003"/>
    <hyperlink ref="F161" r:id="rId19" display="https://podminky.urs.cz/item/CS_URS_2025_01/181411131"/>
    <hyperlink ref="F167" r:id="rId20" display="https://podminky.urs.cz/item/CS_URS_2025_01/359901111"/>
    <hyperlink ref="F170" r:id="rId21" display="https://podminky.urs.cz/item/CS_URS_2025_01/359901211"/>
    <hyperlink ref="F174" r:id="rId22" display="https://podminky.urs.cz/item/CS_URS_2025_01/451572111"/>
    <hyperlink ref="F179" r:id="rId23" display="https://podminky.urs.cz/item/CS_URS_2025_01/564851011"/>
    <hyperlink ref="F183" r:id="rId24" display="https://podminky.urs.cz/item/CS_URS_2025_01/564871016"/>
    <hyperlink ref="F186" r:id="rId25" display="https://podminky.urs.cz/item/CS_URS_2025_01/596211210"/>
    <hyperlink ref="F190" r:id="rId26" display="https://podminky.urs.cz/item/CS_URS_2025_01/871313122"/>
    <hyperlink ref="F197" r:id="rId27" display="https://podminky.urs.cz/item/CS_URS_2025_01/894812001"/>
    <hyperlink ref="F201" r:id="rId28" display="https://podminky.urs.cz/item/CS_URS_2025_01/894812032"/>
    <hyperlink ref="F205" r:id="rId29" display="https://podminky.urs.cz/item/CS_URS_2025_01/894812041"/>
    <hyperlink ref="F209" r:id="rId30" display="https://podminky.urs.cz/item/CS_URS_2025_01/894812061"/>
    <hyperlink ref="F213" r:id="rId31" display="https://podminky.urs.cz/item/CS_URS_2025_01/894812063"/>
    <hyperlink ref="F217" r:id="rId32" display="https://podminky.urs.cz/item/CS_URS_2025_01/899722113"/>
    <hyperlink ref="F221" r:id="rId33" display="https://podminky.urs.cz/item/CS_URS_2025_01/979051121"/>
    <hyperlink ref="F225" r:id="rId34" display="https://podminky.urs.cz/item/CS_URS_2025_01/997221551"/>
    <hyperlink ref="F229" r:id="rId35" display="https://podminky.urs.cz/item/CS_URS_2025_01/997221559"/>
    <hyperlink ref="F234" r:id="rId36" display="https://podminky.urs.cz/item/CS_URS_2025_01/997221873"/>
    <hyperlink ref="F238" r:id="rId37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1608</v>
      </c>
      <c r="H4" s="22"/>
    </row>
    <row r="5" s="1" customFormat="1" ht="12" customHeight="1">
      <c r="B5" s="22"/>
      <c r="C5" s="248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288" t="s">
        <v>16</v>
      </c>
      <c r="D6" s="289" t="s">
        <v>17</v>
      </c>
      <c r="E6" s="1"/>
      <c r="F6" s="1"/>
      <c r="H6" s="22"/>
    </row>
    <row r="7" s="1" customFormat="1" ht="16.5" customHeight="1">
      <c r="B7" s="22"/>
      <c r="C7" s="145" t="s">
        <v>24</v>
      </c>
      <c r="D7" s="149" t="str">
        <f>'Rekapitulace stavby'!AN8</f>
        <v>16. 2. 2021</v>
      </c>
      <c r="H7" s="22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8"/>
      <c r="B9" s="290"/>
      <c r="C9" s="291" t="s">
        <v>63</v>
      </c>
      <c r="D9" s="292" t="s">
        <v>64</v>
      </c>
      <c r="E9" s="292" t="s">
        <v>129</v>
      </c>
      <c r="F9" s="293" t="s">
        <v>1609</v>
      </c>
      <c r="G9" s="188"/>
      <c r="H9" s="290"/>
    </row>
    <row r="10" s="2" customFormat="1" ht="26.4" customHeight="1">
      <c r="A10" s="41"/>
      <c r="B10" s="47"/>
      <c r="C10" s="294" t="s">
        <v>1610</v>
      </c>
      <c r="D10" s="294" t="s">
        <v>98</v>
      </c>
      <c r="E10" s="41"/>
      <c r="F10" s="41"/>
      <c r="G10" s="41"/>
      <c r="H10" s="47"/>
    </row>
    <row r="11" s="2" customFormat="1" ht="16.8" customHeight="1">
      <c r="A11" s="41"/>
      <c r="B11" s="47"/>
      <c r="C11" s="295" t="s">
        <v>197</v>
      </c>
      <c r="D11" s="296" t="s">
        <v>198</v>
      </c>
      <c r="E11" s="297" t="s">
        <v>199</v>
      </c>
      <c r="F11" s="298">
        <v>98</v>
      </c>
      <c r="G11" s="41"/>
      <c r="H11" s="47"/>
    </row>
    <row r="12" s="2" customFormat="1" ht="16.8" customHeight="1">
      <c r="A12" s="41"/>
      <c r="B12" s="47"/>
      <c r="C12" s="299" t="s">
        <v>197</v>
      </c>
      <c r="D12" s="299" t="s">
        <v>567</v>
      </c>
      <c r="E12" s="19" t="s">
        <v>44</v>
      </c>
      <c r="F12" s="300">
        <v>98</v>
      </c>
      <c r="G12" s="41"/>
      <c r="H12" s="47"/>
    </row>
    <row r="13" s="2" customFormat="1" ht="16.8" customHeight="1">
      <c r="A13" s="41"/>
      <c r="B13" s="47"/>
      <c r="C13" s="301" t="s">
        <v>1611</v>
      </c>
      <c r="D13" s="41"/>
      <c r="E13" s="41"/>
      <c r="F13" s="41"/>
      <c r="G13" s="41"/>
      <c r="H13" s="47"/>
    </row>
    <row r="14" s="2" customFormat="1" ht="16.8" customHeight="1">
      <c r="A14" s="41"/>
      <c r="B14" s="47"/>
      <c r="C14" s="299" t="s">
        <v>563</v>
      </c>
      <c r="D14" s="299" t="s">
        <v>1612</v>
      </c>
      <c r="E14" s="19" t="s">
        <v>199</v>
      </c>
      <c r="F14" s="300">
        <v>98</v>
      </c>
      <c r="G14" s="41"/>
      <c r="H14" s="47"/>
    </row>
    <row r="15" s="2" customFormat="1" ht="16.8" customHeight="1">
      <c r="A15" s="41"/>
      <c r="B15" s="47"/>
      <c r="C15" s="299" t="s">
        <v>237</v>
      </c>
      <c r="D15" s="299" t="s">
        <v>1613</v>
      </c>
      <c r="E15" s="19" t="s">
        <v>199</v>
      </c>
      <c r="F15" s="300">
        <v>98</v>
      </c>
      <c r="G15" s="41"/>
      <c r="H15" s="47"/>
    </row>
    <row r="16" s="2" customFormat="1" ht="16.8" customHeight="1">
      <c r="A16" s="41"/>
      <c r="B16" s="47"/>
      <c r="C16" s="299" t="s">
        <v>255</v>
      </c>
      <c r="D16" s="299" t="s">
        <v>1614</v>
      </c>
      <c r="E16" s="19" t="s">
        <v>199</v>
      </c>
      <c r="F16" s="300">
        <v>98</v>
      </c>
      <c r="G16" s="41"/>
      <c r="H16" s="47"/>
    </row>
    <row r="17" s="2" customFormat="1" ht="16.8" customHeight="1">
      <c r="A17" s="41"/>
      <c r="B17" s="47"/>
      <c r="C17" s="299" t="s">
        <v>259</v>
      </c>
      <c r="D17" s="299" t="s">
        <v>1615</v>
      </c>
      <c r="E17" s="19" t="s">
        <v>199</v>
      </c>
      <c r="F17" s="300">
        <v>98</v>
      </c>
      <c r="G17" s="41"/>
      <c r="H17" s="47"/>
    </row>
    <row r="18" s="2" customFormat="1" ht="16.8" customHeight="1">
      <c r="A18" s="41"/>
      <c r="B18" s="47"/>
      <c r="C18" s="299" t="s">
        <v>536</v>
      </c>
      <c r="D18" s="299" t="s">
        <v>1616</v>
      </c>
      <c r="E18" s="19" t="s">
        <v>199</v>
      </c>
      <c r="F18" s="300">
        <v>98</v>
      </c>
      <c r="G18" s="41"/>
      <c r="H18" s="47"/>
    </row>
    <row r="19" s="2" customFormat="1" ht="16.8" customHeight="1">
      <c r="A19" s="41"/>
      <c r="B19" s="47"/>
      <c r="C19" s="299" t="s">
        <v>542</v>
      </c>
      <c r="D19" s="299" t="s">
        <v>1617</v>
      </c>
      <c r="E19" s="19" t="s">
        <v>199</v>
      </c>
      <c r="F19" s="300">
        <v>196</v>
      </c>
      <c r="G19" s="41"/>
      <c r="H19" s="47"/>
    </row>
    <row r="20" s="2" customFormat="1" ht="16.8" customHeight="1">
      <c r="A20" s="41"/>
      <c r="B20" s="47"/>
      <c r="C20" s="299" t="s">
        <v>553</v>
      </c>
      <c r="D20" s="299" t="s">
        <v>1618</v>
      </c>
      <c r="E20" s="19" t="s">
        <v>199</v>
      </c>
      <c r="F20" s="300">
        <v>98</v>
      </c>
      <c r="G20" s="41"/>
      <c r="H20" s="47"/>
    </row>
    <row r="21" s="2" customFormat="1" ht="16.8" customHeight="1">
      <c r="A21" s="41"/>
      <c r="B21" s="47"/>
      <c r="C21" s="299" t="s">
        <v>558</v>
      </c>
      <c r="D21" s="299" t="s">
        <v>1619</v>
      </c>
      <c r="E21" s="19" t="s">
        <v>199</v>
      </c>
      <c r="F21" s="300">
        <v>98</v>
      </c>
      <c r="G21" s="41"/>
      <c r="H21" s="47"/>
    </row>
    <row r="22" s="2" customFormat="1" ht="16.8" customHeight="1">
      <c r="A22" s="41"/>
      <c r="B22" s="47"/>
      <c r="C22" s="295" t="s">
        <v>201</v>
      </c>
      <c r="D22" s="296" t="s">
        <v>202</v>
      </c>
      <c r="E22" s="297" t="s">
        <v>203</v>
      </c>
      <c r="F22" s="298">
        <v>382</v>
      </c>
      <c r="G22" s="41"/>
      <c r="H22" s="47"/>
    </row>
    <row r="23" s="2" customFormat="1" ht="16.8" customHeight="1">
      <c r="A23" s="41"/>
      <c r="B23" s="47"/>
      <c r="C23" s="299" t="s">
        <v>44</v>
      </c>
      <c r="D23" s="299" t="s">
        <v>430</v>
      </c>
      <c r="E23" s="19" t="s">
        <v>44</v>
      </c>
      <c r="F23" s="300">
        <v>362.5</v>
      </c>
      <c r="G23" s="41"/>
      <c r="H23" s="47"/>
    </row>
    <row r="24" s="2" customFormat="1" ht="16.8" customHeight="1">
      <c r="A24" s="41"/>
      <c r="B24" s="47"/>
      <c r="C24" s="299" t="s">
        <v>44</v>
      </c>
      <c r="D24" s="299" t="s">
        <v>431</v>
      </c>
      <c r="E24" s="19" t="s">
        <v>44</v>
      </c>
      <c r="F24" s="300">
        <v>19.5</v>
      </c>
      <c r="G24" s="41"/>
      <c r="H24" s="47"/>
    </row>
    <row r="25" s="2" customFormat="1" ht="16.8" customHeight="1">
      <c r="A25" s="41"/>
      <c r="B25" s="47"/>
      <c r="C25" s="299" t="s">
        <v>201</v>
      </c>
      <c r="D25" s="299" t="s">
        <v>318</v>
      </c>
      <c r="E25" s="19" t="s">
        <v>44</v>
      </c>
      <c r="F25" s="300">
        <v>382</v>
      </c>
      <c r="G25" s="41"/>
      <c r="H25" s="47"/>
    </row>
    <row r="26" s="2" customFormat="1" ht="16.8" customHeight="1">
      <c r="A26" s="41"/>
      <c r="B26" s="47"/>
      <c r="C26" s="301" t="s">
        <v>1611</v>
      </c>
      <c r="D26" s="41"/>
      <c r="E26" s="41"/>
      <c r="F26" s="41"/>
      <c r="G26" s="41"/>
      <c r="H26" s="47"/>
    </row>
    <row r="27" s="2" customFormat="1" ht="16.8" customHeight="1">
      <c r="A27" s="41"/>
      <c r="B27" s="47"/>
      <c r="C27" s="299" t="s">
        <v>427</v>
      </c>
      <c r="D27" s="299" t="s">
        <v>428</v>
      </c>
      <c r="E27" s="19" t="s">
        <v>405</v>
      </c>
      <c r="F27" s="300">
        <v>637.94000000000005</v>
      </c>
      <c r="G27" s="41"/>
      <c r="H27" s="47"/>
    </row>
    <row r="28" s="2" customFormat="1" ht="16.8" customHeight="1">
      <c r="A28" s="41"/>
      <c r="B28" s="47"/>
      <c r="C28" s="299" t="s">
        <v>410</v>
      </c>
      <c r="D28" s="299" t="s">
        <v>1620</v>
      </c>
      <c r="E28" s="19" t="s">
        <v>203</v>
      </c>
      <c r="F28" s="300">
        <v>976.87900000000002</v>
      </c>
      <c r="G28" s="41"/>
      <c r="H28" s="47"/>
    </row>
    <row r="29" s="2" customFormat="1" ht="16.8" customHeight="1">
      <c r="A29" s="41"/>
      <c r="B29" s="47"/>
      <c r="C29" s="295" t="s">
        <v>205</v>
      </c>
      <c r="D29" s="296" t="s">
        <v>206</v>
      </c>
      <c r="E29" s="297" t="s">
        <v>203</v>
      </c>
      <c r="F29" s="298">
        <v>976.87900000000002</v>
      </c>
      <c r="G29" s="41"/>
      <c r="H29" s="47"/>
    </row>
    <row r="30" s="2" customFormat="1" ht="16.8" customHeight="1">
      <c r="A30" s="41"/>
      <c r="B30" s="47"/>
      <c r="C30" s="299" t="s">
        <v>44</v>
      </c>
      <c r="D30" s="299" t="s">
        <v>59</v>
      </c>
      <c r="E30" s="19" t="s">
        <v>44</v>
      </c>
      <c r="F30" s="300">
        <v>1245.854</v>
      </c>
      <c r="G30" s="41"/>
      <c r="H30" s="47"/>
    </row>
    <row r="31" s="2" customFormat="1" ht="16.8" customHeight="1">
      <c r="A31" s="41"/>
      <c r="B31" s="47"/>
      <c r="C31" s="299" t="s">
        <v>44</v>
      </c>
      <c r="D31" s="299" t="s">
        <v>414</v>
      </c>
      <c r="E31" s="19" t="s">
        <v>44</v>
      </c>
      <c r="F31" s="300">
        <v>-650.97500000000002</v>
      </c>
      <c r="G31" s="41"/>
      <c r="H31" s="47"/>
    </row>
    <row r="32" s="2" customFormat="1" ht="16.8" customHeight="1">
      <c r="A32" s="41"/>
      <c r="B32" s="47"/>
      <c r="C32" s="299" t="s">
        <v>44</v>
      </c>
      <c r="D32" s="299" t="s">
        <v>415</v>
      </c>
      <c r="E32" s="19" t="s">
        <v>44</v>
      </c>
      <c r="F32" s="300">
        <v>382</v>
      </c>
      <c r="G32" s="41"/>
      <c r="H32" s="47"/>
    </row>
    <row r="33" s="2" customFormat="1" ht="16.8" customHeight="1">
      <c r="A33" s="41"/>
      <c r="B33" s="47"/>
      <c r="C33" s="299" t="s">
        <v>205</v>
      </c>
      <c r="D33" s="299" t="s">
        <v>248</v>
      </c>
      <c r="E33" s="19" t="s">
        <v>44</v>
      </c>
      <c r="F33" s="300">
        <v>976.87900000000002</v>
      </c>
      <c r="G33" s="41"/>
      <c r="H33" s="47"/>
    </row>
    <row r="34" s="2" customFormat="1" ht="16.8" customHeight="1">
      <c r="A34" s="41"/>
      <c r="B34" s="47"/>
      <c r="C34" s="301" t="s">
        <v>1611</v>
      </c>
      <c r="D34" s="41"/>
      <c r="E34" s="41"/>
      <c r="F34" s="41"/>
      <c r="G34" s="41"/>
      <c r="H34" s="47"/>
    </row>
    <row r="35" s="2" customFormat="1" ht="16.8" customHeight="1">
      <c r="A35" s="41"/>
      <c r="B35" s="47"/>
      <c r="C35" s="299" t="s">
        <v>410</v>
      </c>
      <c r="D35" s="299" t="s">
        <v>1620</v>
      </c>
      <c r="E35" s="19" t="s">
        <v>203</v>
      </c>
      <c r="F35" s="300">
        <v>976.87900000000002</v>
      </c>
      <c r="G35" s="41"/>
      <c r="H35" s="47"/>
    </row>
    <row r="36" s="2" customFormat="1" ht="16.8" customHeight="1">
      <c r="A36" s="41"/>
      <c r="B36" s="47"/>
      <c r="C36" s="299" t="s">
        <v>385</v>
      </c>
      <c r="D36" s="299" t="s">
        <v>1621</v>
      </c>
      <c r="E36" s="19" t="s">
        <v>203</v>
      </c>
      <c r="F36" s="300">
        <v>537.95000000000005</v>
      </c>
      <c r="G36" s="41"/>
      <c r="H36" s="47"/>
    </row>
    <row r="37" s="2" customFormat="1" ht="16.8" customHeight="1">
      <c r="A37" s="41"/>
      <c r="B37" s="47"/>
      <c r="C37" s="299" t="s">
        <v>391</v>
      </c>
      <c r="D37" s="299" t="s">
        <v>1622</v>
      </c>
      <c r="E37" s="19" t="s">
        <v>203</v>
      </c>
      <c r="F37" s="300">
        <v>976.87900000000002</v>
      </c>
      <c r="G37" s="41"/>
      <c r="H37" s="47"/>
    </row>
    <row r="38" s="2" customFormat="1" ht="16.8" customHeight="1">
      <c r="A38" s="41"/>
      <c r="B38" s="47"/>
      <c r="C38" s="299" t="s">
        <v>397</v>
      </c>
      <c r="D38" s="299" t="s">
        <v>1623</v>
      </c>
      <c r="E38" s="19" t="s">
        <v>203</v>
      </c>
      <c r="F38" s="300">
        <v>268.97500000000002</v>
      </c>
      <c r="G38" s="41"/>
      <c r="H38" s="47"/>
    </row>
    <row r="39" s="2" customFormat="1" ht="16.8" customHeight="1">
      <c r="A39" s="41"/>
      <c r="B39" s="47"/>
      <c r="C39" s="299" t="s">
        <v>403</v>
      </c>
      <c r="D39" s="299" t="s">
        <v>1624</v>
      </c>
      <c r="E39" s="19" t="s">
        <v>405</v>
      </c>
      <c r="F39" s="300">
        <v>1953.758</v>
      </c>
      <c r="G39" s="41"/>
      <c r="H39" s="47"/>
    </row>
    <row r="40" s="2" customFormat="1" ht="16.8" customHeight="1">
      <c r="A40" s="41"/>
      <c r="B40" s="47"/>
      <c r="C40" s="295" t="s">
        <v>59</v>
      </c>
      <c r="D40" s="296" t="s">
        <v>208</v>
      </c>
      <c r="E40" s="297" t="s">
        <v>203</v>
      </c>
      <c r="F40" s="298">
        <v>1245.854</v>
      </c>
      <c r="G40" s="41"/>
      <c r="H40" s="47"/>
    </row>
    <row r="41" s="2" customFormat="1" ht="16.8" customHeight="1">
      <c r="A41" s="41"/>
      <c r="B41" s="47"/>
      <c r="C41" s="299" t="s">
        <v>44</v>
      </c>
      <c r="D41" s="299" t="s">
        <v>313</v>
      </c>
      <c r="E41" s="19" t="s">
        <v>44</v>
      </c>
      <c r="F41" s="300">
        <v>1427.29</v>
      </c>
      <c r="G41" s="41"/>
      <c r="H41" s="47"/>
    </row>
    <row r="42" s="2" customFormat="1" ht="16.8" customHeight="1">
      <c r="A42" s="41"/>
      <c r="B42" s="47"/>
      <c r="C42" s="299" t="s">
        <v>44</v>
      </c>
      <c r="D42" s="299" t="s">
        <v>314</v>
      </c>
      <c r="E42" s="19" t="s">
        <v>44</v>
      </c>
      <c r="F42" s="300">
        <v>-368.89999999999998</v>
      </c>
      <c r="G42" s="41"/>
      <c r="H42" s="47"/>
    </row>
    <row r="43" s="2" customFormat="1" ht="16.8" customHeight="1">
      <c r="A43" s="41"/>
      <c r="B43" s="47"/>
      <c r="C43" s="299" t="s">
        <v>44</v>
      </c>
      <c r="D43" s="299" t="s">
        <v>315</v>
      </c>
      <c r="E43" s="19" t="s">
        <v>44</v>
      </c>
      <c r="F43" s="300">
        <v>199.80000000000001</v>
      </c>
      <c r="G43" s="41"/>
      <c r="H43" s="47"/>
    </row>
    <row r="44" s="2" customFormat="1" ht="16.8" customHeight="1">
      <c r="A44" s="41"/>
      <c r="B44" s="47"/>
      <c r="C44" s="299" t="s">
        <v>44</v>
      </c>
      <c r="D44" s="299" t="s">
        <v>316</v>
      </c>
      <c r="E44" s="19" t="s">
        <v>44</v>
      </c>
      <c r="F44" s="300">
        <v>-1.22</v>
      </c>
      <c r="G44" s="41"/>
      <c r="H44" s="47"/>
    </row>
    <row r="45" s="2" customFormat="1" ht="16.8" customHeight="1">
      <c r="A45" s="41"/>
      <c r="B45" s="47"/>
      <c r="C45" s="299" t="s">
        <v>44</v>
      </c>
      <c r="D45" s="299" t="s">
        <v>317</v>
      </c>
      <c r="E45" s="19" t="s">
        <v>44</v>
      </c>
      <c r="F45" s="300">
        <v>-11.116</v>
      </c>
      <c r="G45" s="41"/>
      <c r="H45" s="47"/>
    </row>
    <row r="46" s="2" customFormat="1" ht="16.8" customHeight="1">
      <c r="A46" s="41"/>
      <c r="B46" s="47"/>
      <c r="C46" s="299" t="s">
        <v>59</v>
      </c>
      <c r="D46" s="299" t="s">
        <v>318</v>
      </c>
      <c r="E46" s="19" t="s">
        <v>44</v>
      </c>
      <c r="F46" s="300">
        <v>1245.854</v>
      </c>
      <c r="G46" s="41"/>
      <c r="H46" s="47"/>
    </row>
    <row r="47" s="2" customFormat="1" ht="16.8" customHeight="1">
      <c r="A47" s="41"/>
      <c r="B47" s="47"/>
      <c r="C47" s="301" t="s">
        <v>1611</v>
      </c>
      <c r="D47" s="41"/>
      <c r="E47" s="41"/>
      <c r="F47" s="41"/>
      <c r="G47" s="41"/>
      <c r="H47" s="47"/>
    </row>
    <row r="48" s="2" customFormat="1" ht="16.8" customHeight="1">
      <c r="A48" s="41"/>
      <c r="B48" s="47"/>
      <c r="C48" s="299" t="s">
        <v>309</v>
      </c>
      <c r="D48" s="299" t="s">
        <v>1625</v>
      </c>
      <c r="E48" s="19" t="s">
        <v>203</v>
      </c>
      <c r="F48" s="300">
        <v>996.68299999999999</v>
      </c>
      <c r="G48" s="41"/>
      <c r="H48" s="47"/>
    </row>
    <row r="49" s="2" customFormat="1" ht="16.8" customHeight="1">
      <c r="A49" s="41"/>
      <c r="B49" s="47"/>
      <c r="C49" s="299" t="s">
        <v>321</v>
      </c>
      <c r="D49" s="299" t="s">
        <v>1626</v>
      </c>
      <c r="E49" s="19" t="s">
        <v>203</v>
      </c>
      <c r="F49" s="300">
        <v>124.58499999999999</v>
      </c>
      <c r="G49" s="41"/>
      <c r="H49" s="47"/>
    </row>
    <row r="50" s="2" customFormat="1" ht="16.8" customHeight="1">
      <c r="A50" s="41"/>
      <c r="B50" s="47"/>
      <c r="C50" s="299" t="s">
        <v>327</v>
      </c>
      <c r="D50" s="299" t="s">
        <v>1627</v>
      </c>
      <c r="E50" s="19" t="s">
        <v>203</v>
      </c>
      <c r="F50" s="300">
        <v>62.292999999999999</v>
      </c>
      <c r="G50" s="41"/>
      <c r="H50" s="47"/>
    </row>
    <row r="51" s="2" customFormat="1" ht="16.8" customHeight="1">
      <c r="A51" s="41"/>
      <c r="B51" s="47"/>
      <c r="C51" s="299" t="s">
        <v>333</v>
      </c>
      <c r="D51" s="299" t="s">
        <v>1628</v>
      </c>
      <c r="E51" s="19" t="s">
        <v>203</v>
      </c>
      <c r="F51" s="300">
        <v>62.292999999999999</v>
      </c>
      <c r="G51" s="41"/>
      <c r="H51" s="47"/>
    </row>
    <row r="52" s="2" customFormat="1" ht="16.8" customHeight="1">
      <c r="A52" s="41"/>
      <c r="B52" s="47"/>
      <c r="C52" s="299" t="s">
        <v>385</v>
      </c>
      <c r="D52" s="299" t="s">
        <v>1621</v>
      </c>
      <c r="E52" s="19" t="s">
        <v>203</v>
      </c>
      <c r="F52" s="300">
        <v>537.95000000000005</v>
      </c>
      <c r="G52" s="41"/>
      <c r="H52" s="47"/>
    </row>
    <row r="53" s="2" customFormat="1" ht="16.8" customHeight="1">
      <c r="A53" s="41"/>
      <c r="B53" s="47"/>
      <c r="C53" s="299" t="s">
        <v>397</v>
      </c>
      <c r="D53" s="299" t="s">
        <v>1623</v>
      </c>
      <c r="E53" s="19" t="s">
        <v>203</v>
      </c>
      <c r="F53" s="300">
        <v>268.97500000000002</v>
      </c>
      <c r="G53" s="41"/>
      <c r="H53" s="47"/>
    </row>
    <row r="54" s="2" customFormat="1" ht="16.8" customHeight="1">
      <c r="A54" s="41"/>
      <c r="B54" s="47"/>
      <c r="C54" s="299" t="s">
        <v>410</v>
      </c>
      <c r="D54" s="299" t="s">
        <v>1620</v>
      </c>
      <c r="E54" s="19" t="s">
        <v>203</v>
      </c>
      <c r="F54" s="300">
        <v>976.87900000000002</v>
      </c>
      <c r="G54" s="41"/>
      <c r="H54" s="47"/>
    </row>
    <row r="55" s="2" customFormat="1" ht="16.8" customHeight="1">
      <c r="A55" s="41"/>
      <c r="B55" s="47"/>
      <c r="C55" s="299" t="s">
        <v>417</v>
      </c>
      <c r="D55" s="299" t="s">
        <v>1629</v>
      </c>
      <c r="E55" s="19" t="s">
        <v>203</v>
      </c>
      <c r="F55" s="300">
        <v>650.97500000000002</v>
      </c>
      <c r="G55" s="41"/>
      <c r="H55" s="47"/>
    </row>
    <row r="56" s="2" customFormat="1" ht="16.8" customHeight="1">
      <c r="A56" s="41"/>
      <c r="B56" s="47"/>
      <c r="C56" s="295" t="s">
        <v>210</v>
      </c>
      <c r="D56" s="296" t="s">
        <v>211</v>
      </c>
      <c r="E56" s="297" t="s">
        <v>203</v>
      </c>
      <c r="F56" s="298">
        <v>650.97500000000002</v>
      </c>
      <c r="G56" s="41"/>
      <c r="H56" s="47"/>
    </row>
    <row r="57" s="2" customFormat="1" ht="16.8" customHeight="1">
      <c r="A57" s="41"/>
      <c r="B57" s="47"/>
      <c r="C57" s="299" t="s">
        <v>44</v>
      </c>
      <c r="D57" s="299" t="s">
        <v>59</v>
      </c>
      <c r="E57" s="19" t="s">
        <v>44</v>
      </c>
      <c r="F57" s="300">
        <v>1245.854</v>
      </c>
      <c r="G57" s="41"/>
      <c r="H57" s="47"/>
    </row>
    <row r="58" s="2" customFormat="1" ht="16.8" customHeight="1">
      <c r="A58" s="41"/>
      <c r="B58" s="47"/>
      <c r="C58" s="299" t="s">
        <v>44</v>
      </c>
      <c r="D58" s="299" t="s">
        <v>421</v>
      </c>
      <c r="E58" s="19" t="s">
        <v>44</v>
      </c>
      <c r="F58" s="300">
        <v>-445.49599999999998</v>
      </c>
      <c r="G58" s="41"/>
      <c r="H58" s="47"/>
    </row>
    <row r="59" s="2" customFormat="1" ht="16.8" customHeight="1">
      <c r="A59" s="41"/>
      <c r="B59" s="47"/>
      <c r="C59" s="299" t="s">
        <v>44</v>
      </c>
      <c r="D59" s="299" t="s">
        <v>422</v>
      </c>
      <c r="E59" s="19" t="s">
        <v>44</v>
      </c>
      <c r="F59" s="300">
        <v>-44.954999999999998</v>
      </c>
      <c r="G59" s="41"/>
      <c r="H59" s="47"/>
    </row>
    <row r="60" s="2" customFormat="1" ht="16.8" customHeight="1">
      <c r="A60" s="41"/>
      <c r="B60" s="47"/>
      <c r="C60" s="299" t="s">
        <v>44</v>
      </c>
      <c r="D60" s="299" t="s">
        <v>423</v>
      </c>
      <c r="E60" s="19" t="s">
        <v>44</v>
      </c>
      <c r="F60" s="300">
        <v>-22</v>
      </c>
      <c r="G60" s="41"/>
      <c r="H60" s="47"/>
    </row>
    <row r="61" s="2" customFormat="1" ht="16.8" customHeight="1">
      <c r="A61" s="41"/>
      <c r="B61" s="47"/>
      <c r="C61" s="299" t="s">
        <v>44</v>
      </c>
      <c r="D61" s="299" t="s">
        <v>424</v>
      </c>
      <c r="E61" s="19" t="s">
        <v>44</v>
      </c>
      <c r="F61" s="300">
        <v>-72.438000000000002</v>
      </c>
      <c r="G61" s="41"/>
      <c r="H61" s="47"/>
    </row>
    <row r="62" s="2" customFormat="1" ht="16.8" customHeight="1">
      <c r="A62" s="41"/>
      <c r="B62" s="47"/>
      <c r="C62" s="299" t="s">
        <v>44</v>
      </c>
      <c r="D62" s="299" t="s">
        <v>425</v>
      </c>
      <c r="E62" s="19" t="s">
        <v>44</v>
      </c>
      <c r="F62" s="300">
        <v>-9.9900000000000002</v>
      </c>
      <c r="G62" s="41"/>
      <c r="H62" s="47"/>
    </row>
    <row r="63" s="2" customFormat="1" ht="16.8" customHeight="1">
      <c r="A63" s="41"/>
      <c r="B63" s="47"/>
      <c r="C63" s="299" t="s">
        <v>210</v>
      </c>
      <c r="D63" s="299" t="s">
        <v>248</v>
      </c>
      <c r="E63" s="19" t="s">
        <v>44</v>
      </c>
      <c r="F63" s="300">
        <v>650.97500000000002</v>
      </c>
      <c r="G63" s="41"/>
      <c r="H63" s="47"/>
    </row>
    <row r="64" s="2" customFormat="1" ht="16.8" customHeight="1">
      <c r="A64" s="41"/>
      <c r="B64" s="47"/>
      <c r="C64" s="301" t="s">
        <v>1611</v>
      </c>
      <c r="D64" s="41"/>
      <c r="E64" s="41"/>
      <c r="F64" s="41"/>
      <c r="G64" s="41"/>
      <c r="H64" s="47"/>
    </row>
    <row r="65" s="2" customFormat="1" ht="16.8" customHeight="1">
      <c r="A65" s="41"/>
      <c r="B65" s="47"/>
      <c r="C65" s="299" t="s">
        <v>417</v>
      </c>
      <c r="D65" s="299" t="s">
        <v>1629</v>
      </c>
      <c r="E65" s="19" t="s">
        <v>203</v>
      </c>
      <c r="F65" s="300">
        <v>650.97500000000002</v>
      </c>
      <c r="G65" s="41"/>
      <c r="H65" s="47"/>
    </row>
    <row r="66" s="2" customFormat="1" ht="16.8" customHeight="1">
      <c r="A66" s="41"/>
      <c r="B66" s="47"/>
      <c r="C66" s="299" t="s">
        <v>410</v>
      </c>
      <c r="D66" s="299" t="s">
        <v>1620</v>
      </c>
      <c r="E66" s="19" t="s">
        <v>203</v>
      </c>
      <c r="F66" s="300">
        <v>976.87900000000002</v>
      </c>
      <c r="G66" s="41"/>
      <c r="H66" s="47"/>
    </row>
    <row r="67" s="2" customFormat="1" ht="26.4" customHeight="1">
      <c r="A67" s="41"/>
      <c r="B67" s="47"/>
      <c r="C67" s="294" t="s">
        <v>1630</v>
      </c>
      <c r="D67" s="294" t="s">
        <v>101</v>
      </c>
      <c r="E67" s="41"/>
      <c r="F67" s="41"/>
      <c r="G67" s="41"/>
      <c r="H67" s="47"/>
    </row>
    <row r="68" s="2" customFormat="1" ht="16.8" customHeight="1">
      <c r="A68" s="41"/>
      <c r="B68" s="47"/>
      <c r="C68" s="295" t="s">
        <v>197</v>
      </c>
      <c r="D68" s="296" t="s">
        <v>198</v>
      </c>
      <c r="E68" s="297" t="s">
        <v>199</v>
      </c>
      <c r="F68" s="298">
        <v>102</v>
      </c>
      <c r="G68" s="41"/>
      <c r="H68" s="47"/>
    </row>
    <row r="69" s="2" customFormat="1" ht="16.8" customHeight="1">
      <c r="A69" s="41"/>
      <c r="B69" s="47"/>
      <c r="C69" s="295" t="s">
        <v>201</v>
      </c>
      <c r="D69" s="296" t="s">
        <v>202</v>
      </c>
      <c r="E69" s="297" t="s">
        <v>203</v>
      </c>
      <c r="F69" s="298">
        <v>134.28200000000001</v>
      </c>
      <c r="G69" s="41"/>
      <c r="H69" s="47"/>
    </row>
    <row r="70" s="2" customFormat="1" ht="16.8" customHeight="1">
      <c r="A70" s="41"/>
      <c r="B70" s="47"/>
      <c r="C70" s="299" t="s">
        <v>44</v>
      </c>
      <c r="D70" s="299" t="s">
        <v>1631</v>
      </c>
      <c r="E70" s="19" t="s">
        <v>44</v>
      </c>
      <c r="F70" s="300">
        <v>111.91500000000001</v>
      </c>
      <c r="G70" s="41"/>
      <c r="H70" s="47"/>
    </row>
    <row r="71" s="2" customFormat="1" ht="16.8" customHeight="1">
      <c r="A71" s="41"/>
      <c r="B71" s="47"/>
      <c r="C71" s="299" t="s">
        <v>44</v>
      </c>
      <c r="D71" s="299" t="s">
        <v>1632</v>
      </c>
      <c r="E71" s="19" t="s">
        <v>44</v>
      </c>
      <c r="F71" s="300">
        <v>22.367000000000001</v>
      </c>
      <c r="G71" s="41"/>
      <c r="H71" s="47"/>
    </row>
    <row r="72" s="2" customFormat="1" ht="16.8" customHeight="1">
      <c r="A72" s="41"/>
      <c r="B72" s="47"/>
      <c r="C72" s="299" t="s">
        <v>201</v>
      </c>
      <c r="D72" s="299" t="s">
        <v>318</v>
      </c>
      <c r="E72" s="19" t="s">
        <v>44</v>
      </c>
      <c r="F72" s="300">
        <v>134.28200000000001</v>
      </c>
      <c r="G72" s="41"/>
      <c r="H72" s="47"/>
    </row>
    <row r="73" s="2" customFormat="1" ht="16.8" customHeight="1">
      <c r="A73" s="41"/>
      <c r="B73" s="47"/>
      <c r="C73" s="301" t="s">
        <v>1611</v>
      </c>
      <c r="D73" s="41"/>
      <c r="E73" s="41"/>
      <c r="F73" s="41"/>
      <c r="G73" s="41"/>
      <c r="H73" s="47"/>
    </row>
    <row r="74" s="2" customFormat="1" ht="16.8" customHeight="1">
      <c r="A74" s="41"/>
      <c r="B74" s="47"/>
      <c r="C74" s="299" t="s">
        <v>427</v>
      </c>
      <c r="D74" s="299" t="s">
        <v>428</v>
      </c>
      <c r="E74" s="19" t="s">
        <v>405</v>
      </c>
      <c r="F74" s="300">
        <v>257.307588630954</v>
      </c>
      <c r="G74" s="41"/>
      <c r="H74" s="47"/>
    </row>
    <row r="75" s="2" customFormat="1" ht="16.8" customHeight="1">
      <c r="A75" s="41"/>
      <c r="B75" s="47"/>
      <c r="C75" s="299" t="s">
        <v>410</v>
      </c>
      <c r="D75" s="299" t="s">
        <v>1620</v>
      </c>
      <c r="E75" s="19" t="s">
        <v>203</v>
      </c>
      <c r="F75" s="300">
        <v>404.39800000000002</v>
      </c>
      <c r="G75" s="41"/>
      <c r="H75" s="47"/>
    </row>
    <row r="76" s="2" customFormat="1" ht="16.8" customHeight="1">
      <c r="A76" s="41"/>
      <c r="B76" s="47"/>
      <c r="C76" s="295" t="s">
        <v>151</v>
      </c>
      <c r="D76" s="296" t="s">
        <v>1633</v>
      </c>
      <c r="E76" s="297" t="s">
        <v>199</v>
      </c>
      <c r="F76" s="298">
        <v>39</v>
      </c>
      <c r="G76" s="41"/>
      <c r="H76" s="47"/>
    </row>
    <row r="77" s="2" customFormat="1" ht="16.8" customHeight="1">
      <c r="A77" s="41"/>
      <c r="B77" s="47"/>
      <c r="C77" s="295" t="s">
        <v>205</v>
      </c>
      <c r="D77" s="296" t="s">
        <v>206</v>
      </c>
      <c r="E77" s="297" t="s">
        <v>203</v>
      </c>
      <c r="F77" s="298">
        <v>404.39800000000002</v>
      </c>
      <c r="G77" s="41"/>
      <c r="H77" s="47"/>
    </row>
    <row r="78" s="2" customFormat="1" ht="16.8" customHeight="1">
      <c r="A78" s="41"/>
      <c r="B78" s="47"/>
      <c r="C78" s="299" t="s">
        <v>44</v>
      </c>
      <c r="D78" s="299" t="s">
        <v>59</v>
      </c>
      <c r="E78" s="19" t="s">
        <v>44</v>
      </c>
      <c r="F78" s="300">
        <v>690.44399999999996</v>
      </c>
      <c r="G78" s="41"/>
      <c r="H78" s="47"/>
    </row>
    <row r="79" s="2" customFormat="1" ht="16.8" customHeight="1">
      <c r="A79" s="41"/>
      <c r="B79" s="47"/>
      <c r="C79" s="299" t="s">
        <v>44</v>
      </c>
      <c r="D79" s="299" t="s">
        <v>414</v>
      </c>
      <c r="E79" s="19" t="s">
        <v>44</v>
      </c>
      <c r="F79" s="300">
        <v>-420.32799999999997</v>
      </c>
      <c r="G79" s="41"/>
      <c r="H79" s="47"/>
    </row>
    <row r="80" s="2" customFormat="1" ht="16.8" customHeight="1">
      <c r="A80" s="41"/>
      <c r="B80" s="47"/>
      <c r="C80" s="299" t="s">
        <v>44</v>
      </c>
      <c r="D80" s="299" t="s">
        <v>415</v>
      </c>
      <c r="E80" s="19" t="s">
        <v>44</v>
      </c>
      <c r="F80" s="300">
        <v>134.28200000000001</v>
      </c>
      <c r="G80" s="41"/>
      <c r="H80" s="47"/>
    </row>
    <row r="81" s="2" customFormat="1" ht="16.8" customHeight="1">
      <c r="A81" s="41"/>
      <c r="B81" s="47"/>
      <c r="C81" s="299" t="s">
        <v>205</v>
      </c>
      <c r="D81" s="299" t="s">
        <v>248</v>
      </c>
      <c r="E81" s="19" t="s">
        <v>44</v>
      </c>
      <c r="F81" s="300">
        <v>404.39800000000002</v>
      </c>
      <c r="G81" s="41"/>
      <c r="H81" s="47"/>
    </row>
    <row r="82" s="2" customFormat="1" ht="16.8" customHeight="1">
      <c r="A82" s="41"/>
      <c r="B82" s="47"/>
      <c r="C82" s="301" t="s">
        <v>1611</v>
      </c>
      <c r="D82" s="41"/>
      <c r="E82" s="41"/>
      <c r="F82" s="41"/>
      <c r="G82" s="41"/>
      <c r="H82" s="47"/>
    </row>
    <row r="83" s="2" customFormat="1" ht="16.8" customHeight="1">
      <c r="A83" s="41"/>
      <c r="B83" s="47"/>
      <c r="C83" s="299" t="s">
        <v>410</v>
      </c>
      <c r="D83" s="299" t="s">
        <v>1620</v>
      </c>
      <c r="E83" s="19" t="s">
        <v>203</v>
      </c>
      <c r="F83" s="300">
        <v>404.39800000000002</v>
      </c>
      <c r="G83" s="41"/>
      <c r="H83" s="47"/>
    </row>
    <row r="84" s="2" customFormat="1" ht="16.8" customHeight="1">
      <c r="A84" s="41"/>
      <c r="B84" s="47"/>
      <c r="C84" s="299" t="s">
        <v>385</v>
      </c>
      <c r="D84" s="299" t="s">
        <v>1621</v>
      </c>
      <c r="E84" s="19" t="s">
        <v>203</v>
      </c>
      <c r="F84" s="300">
        <v>572.09199999999998</v>
      </c>
      <c r="G84" s="41"/>
      <c r="H84" s="47"/>
    </row>
    <row r="85" s="2" customFormat="1" ht="16.8" customHeight="1">
      <c r="A85" s="41"/>
      <c r="B85" s="47"/>
      <c r="C85" s="299" t="s">
        <v>391</v>
      </c>
      <c r="D85" s="299" t="s">
        <v>1622</v>
      </c>
      <c r="E85" s="19" t="s">
        <v>203</v>
      </c>
      <c r="F85" s="300">
        <v>404.39800000000002</v>
      </c>
      <c r="G85" s="41"/>
      <c r="H85" s="47"/>
    </row>
    <row r="86" s="2" customFormat="1" ht="16.8" customHeight="1">
      <c r="A86" s="41"/>
      <c r="B86" s="47"/>
      <c r="C86" s="299" t="s">
        <v>397</v>
      </c>
      <c r="D86" s="299" t="s">
        <v>1623</v>
      </c>
      <c r="E86" s="19" t="s">
        <v>203</v>
      </c>
      <c r="F86" s="300">
        <v>286.04599999999999</v>
      </c>
      <c r="G86" s="41"/>
      <c r="H86" s="47"/>
    </row>
    <row r="87" s="2" customFormat="1" ht="16.8" customHeight="1">
      <c r="A87" s="41"/>
      <c r="B87" s="47"/>
      <c r="C87" s="299" t="s">
        <v>403</v>
      </c>
      <c r="D87" s="299" t="s">
        <v>1624</v>
      </c>
      <c r="E87" s="19" t="s">
        <v>405</v>
      </c>
      <c r="F87" s="300">
        <v>808.79600000000005</v>
      </c>
      <c r="G87" s="41"/>
      <c r="H87" s="47"/>
    </row>
    <row r="88" s="2" customFormat="1" ht="16.8" customHeight="1">
      <c r="A88" s="41"/>
      <c r="B88" s="47"/>
      <c r="C88" s="295" t="s">
        <v>59</v>
      </c>
      <c r="D88" s="296" t="s">
        <v>208</v>
      </c>
      <c r="E88" s="297" t="s">
        <v>203</v>
      </c>
      <c r="F88" s="298">
        <v>690.44399999999996</v>
      </c>
      <c r="G88" s="41"/>
      <c r="H88" s="47"/>
    </row>
    <row r="89" s="2" customFormat="1" ht="16.8" customHeight="1">
      <c r="A89" s="41"/>
      <c r="B89" s="47"/>
      <c r="C89" s="299" t="s">
        <v>44</v>
      </c>
      <c r="D89" s="299" t="s">
        <v>861</v>
      </c>
      <c r="E89" s="19" t="s">
        <v>44</v>
      </c>
      <c r="F89" s="300">
        <v>822.03999999999996</v>
      </c>
      <c r="G89" s="41"/>
      <c r="H89" s="47"/>
    </row>
    <row r="90" s="2" customFormat="1" ht="16.8" customHeight="1">
      <c r="A90" s="41"/>
      <c r="B90" s="47"/>
      <c r="C90" s="299" t="s">
        <v>44</v>
      </c>
      <c r="D90" s="299" t="s">
        <v>862</v>
      </c>
      <c r="E90" s="19" t="s">
        <v>44</v>
      </c>
      <c r="F90" s="300">
        <v>-131.596</v>
      </c>
      <c r="G90" s="41"/>
      <c r="H90" s="47"/>
    </row>
    <row r="91" s="2" customFormat="1" ht="16.8" customHeight="1">
      <c r="A91" s="41"/>
      <c r="B91" s="47"/>
      <c r="C91" s="299" t="s">
        <v>59</v>
      </c>
      <c r="D91" s="299" t="s">
        <v>318</v>
      </c>
      <c r="E91" s="19" t="s">
        <v>44</v>
      </c>
      <c r="F91" s="300">
        <v>690.44399999999996</v>
      </c>
      <c r="G91" s="41"/>
      <c r="H91" s="47"/>
    </row>
    <row r="92" s="2" customFormat="1" ht="16.8" customHeight="1">
      <c r="A92" s="41"/>
      <c r="B92" s="47"/>
      <c r="C92" s="301" t="s">
        <v>1611</v>
      </c>
      <c r="D92" s="41"/>
      <c r="E92" s="41"/>
      <c r="F92" s="41"/>
      <c r="G92" s="41"/>
      <c r="H92" s="47"/>
    </row>
    <row r="93" s="2" customFormat="1" ht="16.8" customHeight="1">
      <c r="A93" s="41"/>
      <c r="B93" s="47"/>
      <c r="C93" s="299" t="s">
        <v>309</v>
      </c>
      <c r="D93" s="299" t="s">
        <v>1625</v>
      </c>
      <c r="E93" s="19" t="s">
        <v>203</v>
      </c>
      <c r="F93" s="300">
        <v>552.35500000000002</v>
      </c>
      <c r="G93" s="41"/>
      <c r="H93" s="47"/>
    </row>
    <row r="94" s="2" customFormat="1" ht="16.8" customHeight="1">
      <c r="A94" s="41"/>
      <c r="B94" s="47"/>
      <c r="C94" s="299" t="s">
        <v>321</v>
      </c>
      <c r="D94" s="299" t="s">
        <v>1626</v>
      </c>
      <c r="E94" s="19" t="s">
        <v>203</v>
      </c>
      <c r="F94" s="300">
        <v>69.043999999999997</v>
      </c>
      <c r="G94" s="41"/>
      <c r="H94" s="47"/>
    </row>
    <row r="95" s="2" customFormat="1" ht="16.8" customHeight="1">
      <c r="A95" s="41"/>
      <c r="B95" s="47"/>
      <c r="C95" s="299" t="s">
        <v>327</v>
      </c>
      <c r="D95" s="299" t="s">
        <v>1627</v>
      </c>
      <c r="E95" s="19" t="s">
        <v>203</v>
      </c>
      <c r="F95" s="300">
        <v>34.521999999999998</v>
      </c>
      <c r="G95" s="41"/>
      <c r="H95" s="47"/>
    </row>
    <row r="96" s="2" customFormat="1" ht="16.8" customHeight="1">
      <c r="A96" s="41"/>
      <c r="B96" s="47"/>
      <c r="C96" s="299" t="s">
        <v>333</v>
      </c>
      <c r="D96" s="299" t="s">
        <v>1628</v>
      </c>
      <c r="E96" s="19" t="s">
        <v>203</v>
      </c>
      <c r="F96" s="300">
        <v>34.521999999999998</v>
      </c>
      <c r="G96" s="41"/>
      <c r="H96" s="47"/>
    </row>
    <row r="97" s="2" customFormat="1" ht="16.8" customHeight="1">
      <c r="A97" s="41"/>
      <c r="B97" s="47"/>
      <c r="C97" s="299" t="s">
        <v>385</v>
      </c>
      <c r="D97" s="299" t="s">
        <v>1621</v>
      </c>
      <c r="E97" s="19" t="s">
        <v>203</v>
      </c>
      <c r="F97" s="300">
        <v>572.09199999999998</v>
      </c>
      <c r="G97" s="41"/>
      <c r="H97" s="47"/>
    </row>
    <row r="98" s="2" customFormat="1" ht="16.8" customHeight="1">
      <c r="A98" s="41"/>
      <c r="B98" s="47"/>
      <c r="C98" s="299" t="s">
        <v>397</v>
      </c>
      <c r="D98" s="299" t="s">
        <v>1623</v>
      </c>
      <c r="E98" s="19" t="s">
        <v>203</v>
      </c>
      <c r="F98" s="300">
        <v>286.04599999999999</v>
      </c>
      <c r="G98" s="41"/>
      <c r="H98" s="47"/>
    </row>
    <row r="99" s="2" customFormat="1" ht="16.8" customHeight="1">
      <c r="A99" s="41"/>
      <c r="B99" s="47"/>
      <c r="C99" s="299" t="s">
        <v>410</v>
      </c>
      <c r="D99" s="299" t="s">
        <v>1620</v>
      </c>
      <c r="E99" s="19" t="s">
        <v>203</v>
      </c>
      <c r="F99" s="300">
        <v>404.39800000000002</v>
      </c>
      <c r="G99" s="41"/>
      <c r="H99" s="47"/>
    </row>
    <row r="100" s="2" customFormat="1" ht="16.8" customHeight="1">
      <c r="A100" s="41"/>
      <c r="B100" s="47"/>
      <c r="C100" s="299" t="s">
        <v>417</v>
      </c>
      <c r="D100" s="299" t="s">
        <v>1629</v>
      </c>
      <c r="E100" s="19" t="s">
        <v>203</v>
      </c>
      <c r="F100" s="300">
        <v>420.32799999999997</v>
      </c>
      <c r="G100" s="41"/>
      <c r="H100" s="47"/>
    </row>
    <row r="101" s="2" customFormat="1" ht="16.8" customHeight="1">
      <c r="A101" s="41"/>
      <c r="B101" s="47"/>
      <c r="C101" s="295" t="s">
        <v>210</v>
      </c>
      <c r="D101" s="296" t="s">
        <v>211</v>
      </c>
      <c r="E101" s="297" t="s">
        <v>203</v>
      </c>
      <c r="F101" s="298">
        <v>420.32799999999997</v>
      </c>
      <c r="G101" s="41"/>
      <c r="H101" s="47"/>
    </row>
    <row r="102" s="2" customFormat="1" ht="16.8" customHeight="1">
      <c r="A102" s="41"/>
      <c r="B102" s="47"/>
      <c r="C102" s="299" t="s">
        <v>44</v>
      </c>
      <c r="D102" s="299" t="s">
        <v>59</v>
      </c>
      <c r="E102" s="19" t="s">
        <v>44</v>
      </c>
      <c r="F102" s="300">
        <v>690.44399999999996</v>
      </c>
      <c r="G102" s="41"/>
      <c r="H102" s="47"/>
    </row>
    <row r="103" s="2" customFormat="1" ht="16.8" customHeight="1">
      <c r="A103" s="41"/>
      <c r="B103" s="47"/>
      <c r="C103" s="299" t="s">
        <v>44</v>
      </c>
      <c r="D103" s="299" t="s">
        <v>920</v>
      </c>
      <c r="E103" s="19" t="s">
        <v>44</v>
      </c>
      <c r="F103" s="300">
        <v>-201.447</v>
      </c>
      <c r="G103" s="41"/>
      <c r="H103" s="47"/>
    </row>
    <row r="104" s="2" customFormat="1" ht="16.8" customHeight="1">
      <c r="A104" s="41"/>
      <c r="B104" s="47"/>
      <c r="C104" s="299" t="s">
        <v>44</v>
      </c>
      <c r="D104" s="299" t="s">
        <v>921</v>
      </c>
      <c r="E104" s="19" t="s">
        <v>44</v>
      </c>
      <c r="F104" s="300">
        <v>-31.312999999999999</v>
      </c>
      <c r="G104" s="41"/>
      <c r="H104" s="47"/>
    </row>
    <row r="105" s="2" customFormat="1" ht="16.8" customHeight="1">
      <c r="A105" s="41"/>
      <c r="B105" s="47"/>
      <c r="C105" s="299" t="s">
        <v>44</v>
      </c>
      <c r="D105" s="299" t="s">
        <v>922</v>
      </c>
      <c r="E105" s="19" t="s">
        <v>44</v>
      </c>
      <c r="F105" s="300">
        <v>-10.5</v>
      </c>
      <c r="G105" s="41"/>
      <c r="H105" s="47"/>
    </row>
    <row r="106" s="2" customFormat="1" ht="16.8" customHeight="1">
      <c r="A106" s="41"/>
      <c r="B106" s="47"/>
      <c r="C106" s="299" t="s">
        <v>44</v>
      </c>
      <c r="D106" s="299" t="s">
        <v>923</v>
      </c>
      <c r="E106" s="19" t="s">
        <v>44</v>
      </c>
      <c r="F106" s="300">
        <v>-22.382999999999999</v>
      </c>
      <c r="G106" s="41"/>
      <c r="H106" s="47"/>
    </row>
    <row r="107" s="2" customFormat="1" ht="16.8" customHeight="1">
      <c r="A107" s="41"/>
      <c r="B107" s="47"/>
      <c r="C107" s="299" t="s">
        <v>44</v>
      </c>
      <c r="D107" s="299" t="s">
        <v>924</v>
      </c>
      <c r="E107" s="19" t="s">
        <v>44</v>
      </c>
      <c r="F107" s="300">
        <v>-4.4729999999999999</v>
      </c>
      <c r="G107" s="41"/>
      <c r="H107" s="47"/>
    </row>
    <row r="108" s="2" customFormat="1" ht="16.8" customHeight="1">
      <c r="A108" s="41"/>
      <c r="B108" s="47"/>
      <c r="C108" s="299" t="s">
        <v>210</v>
      </c>
      <c r="D108" s="299" t="s">
        <v>248</v>
      </c>
      <c r="E108" s="19" t="s">
        <v>44</v>
      </c>
      <c r="F108" s="300">
        <v>420.32799999999997</v>
      </c>
      <c r="G108" s="41"/>
      <c r="H108" s="47"/>
    </row>
    <row r="109" s="2" customFormat="1" ht="16.8" customHeight="1">
      <c r="A109" s="41"/>
      <c r="B109" s="47"/>
      <c r="C109" s="301" t="s">
        <v>1611</v>
      </c>
      <c r="D109" s="41"/>
      <c r="E109" s="41"/>
      <c r="F109" s="41"/>
      <c r="G109" s="41"/>
      <c r="H109" s="47"/>
    </row>
    <row r="110" s="2" customFormat="1" ht="16.8" customHeight="1">
      <c r="A110" s="41"/>
      <c r="B110" s="47"/>
      <c r="C110" s="299" t="s">
        <v>417</v>
      </c>
      <c r="D110" s="299" t="s">
        <v>1629</v>
      </c>
      <c r="E110" s="19" t="s">
        <v>203</v>
      </c>
      <c r="F110" s="300">
        <v>420.32799999999997</v>
      </c>
      <c r="G110" s="41"/>
      <c r="H110" s="47"/>
    </row>
    <row r="111" s="2" customFormat="1" ht="16.8" customHeight="1">
      <c r="A111" s="41"/>
      <c r="B111" s="47"/>
      <c r="C111" s="299" t="s">
        <v>410</v>
      </c>
      <c r="D111" s="299" t="s">
        <v>1620</v>
      </c>
      <c r="E111" s="19" t="s">
        <v>203</v>
      </c>
      <c r="F111" s="300">
        <v>404.39800000000002</v>
      </c>
      <c r="G111" s="41"/>
      <c r="H111" s="47"/>
    </row>
    <row r="112" s="2" customFormat="1" ht="26.4" customHeight="1">
      <c r="A112" s="41"/>
      <c r="B112" s="47"/>
      <c r="C112" s="294" t="s">
        <v>1634</v>
      </c>
      <c r="D112" s="294" t="s">
        <v>104</v>
      </c>
      <c r="E112" s="41"/>
      <c r="F112" s="41"/>
      <c r="G112" s="41"/>
      <c r="H112" s="47"/>
    </row>
    <row r="113" s="2" customFormat="1" ht="16.8" customHeight="1">
      <c r="A113" s="41"/>
      <c r="B113" s="47"/>
      <c r="C113" s="295" t="s">
        <v>201</v>
      </c>
      <c r="D113" s="296" t="s">
        <v>202</v>
      </c>
      <c r="E113" s="297" t="s">
        <v>203</v>
      </c>
      <c r="F113" s="298">
        <v>382</v>
      </c>
      <c r="G113" s="41"/>
      <c r="H113" s="47"/>
    </row>
    <row r="114" s="2" customFormat="1" ht="16.8" customHeight="1">
      <c r="A114" s="41"/>
      <c r="B114" s="47"/>
      <c r="C114" s="299" t="s">
        <v>44</v>
      </c>
      <c r="D114" s="299" t="s">
        <v>430</v>
      </c>
      <c r="E114" s="19" t="s">
        <v>44</v>
      </c>
      <c r="F114" s="300">
        <v>362.5</v>
      </c>
      <c r="G114" s="41"/>
      <c r="H114" s="47"/>
    </row>
    <row r="115" s="2" customFormat="1" ht="16.8" customHeight="1">
      <c r="A115" s="41"/>
      <c r="B115" s="47"/>
      <c r="C115" s="299" t="s">
        <v>44</v>
      </c>
      <c r="D115" s="299" t="s">
        <v>1073</v>
      </c>
      <c r="E115" s="19" t="s">
        <v>44</v>
      </c>
      <c r="F115" s="300">
        <v>19.5</v>
      </c>
      <c r="G115" s="41"/>
      <c r="H115" s="47"/>
    </row>
    <row r="116" s="2" customFormat="1" ht="16.8" customHeight="1">
      <c r="A116" s="41"/>
      <c r="B116" s="47"/>
      <c r="C116" s="299" t="s">
        <v>201</v>
      </c>
      <c r="D116" s="299" t="s">
        <v>318</v>
      </c>
      <c r="E116" s="19" t="s">
        <v>44</v>
      </c>
      <c r="F116" s="300">
        <v>382</v>
      </c>
      <c r="G116" s="41"/>
      <c r="H116" s="47"/>
    </row>
    <row r="117" s="2" customFormat="1" ht="16.8" customHeight="1">
      <c r="A117" s="41"/>
      <c r="B117" s="47"/>
      <c r="C117" s="301" t="s">
        <v>1611</v>
      </c>
      <c r="D117" s="41"/>
      <c r="E117" s="41"/>
      <c r="F117" s="41"/>
      <c r="G117" s="41"/>
      <c r="H117" s="47"/>
    </row>
    <row r="118" s="2" customFormat="1" ht="16.8" customHeight="1">
      <c r="A118" s="41"/>
      <c r="B118" s="47"/>
      <c r="C118" s="299" t="s">
        <v>427</v>
      </c>
      <c r="D118" s="299" t="s">
        <v>428</v>
      </c>
      <c r="E118" s="19" t="s">
        <v>405</v>
      </c>
      <c r="F118" s="300">
        <v>637.94000000000005</v>
      </c>
      <c r="G118" s="41"/>
      <c r="H118" s="47"/>
    </row>
    <row r="119" s="2" customFormat="1" ht="16.8" customHeight="1">
      <c r="A119" s="41"/>
      <c r="B119" s="47"/>
      <c r="C119" s="299" t="s">
        <v>410</v>
      </c>
      <c r="D119" s="299" t="s">
        <v>1620</v>
      </c>
      <c r="E119" s="19" t="s">
        <v>203</v>
      </c>
      <c r="F119" s="300">
        <v>403</v>
      </c>
      <c r="G119" s="41"/>
      <c r="H119" s="47"/>
    </row>
    <row r="120" s="2" customFormat="1" ht="16.8" customHeight="1">
      <c r="A120" s="41"/>
      <c r="B120" s="47"/>
      <c r="C120" s="295" t="s">
        <v>1011</v>
      </c>
      <c r="D120" s="296" t="s">
        <v>1012</v>
      </c>
      <c r="E120" s="297" t="s">
        <v>199</v>
      </c>
      <c r="F120" s="298">
        <v>98</v>
      </c>
      <c r="G120" s="41"/>
      <c r="H120" s="47"/>
    </row>
    <row r="121" s="2" customFormat="1" ht="16.8" customHeight="1">
      <c r="A121" s="41"/>
      <c r="B121" s="47"/>
      <c r="C121" s="299" t="s">
        <v>1011</v>
      </c>
      <c r="D121" s="299" t="s">
        <v>567</v>
      </c>
      <c r="E121" s="19" t="s">
        <v>44</v>
      </c>
      <c r="F121" s="300">
        <v>98</v>
      </c>
      <c r="G121" s="41"/>
      <c r="H121" s="47"/>
    </row>
    <row r="122" s="2" customFormat="1" ht="16.8" customHeight="1">
      <c r="A122" s="41"/>
      <c r="B122" s="47"/>
      <c r="C122" s="301" t="s">
        <v>1611</v>
      </c>
      <c r="D122" s="41"/>
      <c r="E122" s="41"/>
      <c r="F122" s="41"/>
      <c r="G122" s="41"/>
      <c r="H122" s="47"/>
    </row>
    <row r="123" s="2" customFormat="1" ht="16.8" customHeight="1">
      <c r="A123" s="41"/>
      <c r="B123" s="47"/>
      <c r="C123" s="299" t="s">
        <v>563</v>
      </c>
      <c r="D123" s="299" t="s">
        <v>1612</v>
      </c>
      <c r="E123" s="19" t="s">
        <v>199</v>
      </c>
      <c r="F123" s="300">
        <v>98</v>
      </c>
      <c r="G123" s="41"/>
      <c r="H123" s="47"/>
    </row>
    <row r="124" s="2" customFormat="1" ht="16.8" customHeight="1">
      <c r="A124" s="41"/>
      <c r="B124" s="47"/>
      <c r="C124" s="299" t="s">
        <v>237</v>
      </c>
      <c r="D124" s="299" t="s">
        <v>1613</v>
      </c>
      <c r="E124" s="19" t="s">
        <v>199</v>
      </c>
      <c r="F124" s="300">
        <v>98</v>
      </c>
      <c r="G124" s="41"/>
      <c r="H124" s="47"/>
    </row>
    <row r="125" s="2" customFormat="1" ht="16.8" customHeight="1">
      <c r="A125" s="41"/>
      <c r="B125" s="47"/>
      <c r="C125" s="299" t="s">
        <v>242</v>
      </c>
      <c r="D125" s="299" t="s">
        <v>1635</v>
      </c>
      <c r="E125" s="19" t="s">
        <v>199</v>
      </c>
      <c r="F125" s="300">
        <v>115</v>
      </c>
      <c r="G125" s="41"/>
      <c r="H125" s="47"/>
    </row>
    <row r="126" s="2" customFormat="1" ht="16.8" customHeight="1">
      <c r="A126" s="41"/>
      <c r="B126" s="47"/>
      <c r="C126" s="299" t="s">
        <v>255</v>
      </c>
      <c r="D126" s="299" t="s">
        <v>1614</v>
      </c>
      <c r="E126" s="19" t="s">
        <v>199</v>
      </c>
      <c r="F126" s="300">
        <v>98</v>
      </c>
      <c r="G126" s="41"/>
      <c r="H126" s="47"/>
    </row>
    <row r="127" s="2" customFormat="1" ht="16.8" customHeight="1">
      <c r="A127" s="41"/>
      <c r="B127" s="47"/>
      <c r="C127" s="299" t="s">
        <v>259</v>
      </c>
      <c r="D127" s="299" t="s">
        <v>1615</v>
      </c>
      <c r="E127" s="19" t="s">
        <v>199</v>
      </c>
      <c r="F127" s="300">
        <v>98</v>
      </c>
      <c r="G127" s="41"/>
      <c r="H127" s="47"/>
    </row>
    <row r="128" s="2" customFormat="1" ht="16.8" customHeight="1">
      <c r="A128" s="41"/>
      <c r="B128" s="47"/>
      <c r="C128" s="299" t="s">
        <v>536</v>
      </c>
      <c r="D128" s="299" t="s">
        <v>1616</v>
      </c>
      <c r="E128" s="19" t="s">
        <v>199</v>
      </c>
      <c r="F128" s="300">
        <v>98</v>
      </c>
      <c r="G128" s="41"/>
      <c r="H128" s="47"/>
    </row>
    <row r="129" s="2" customFormat="1" ht="16.8" customHeight="1">
      <c r="A129" s="41"/>
      <c r="B129" s="47"/>
      <c r="C129" s="299" t="s">
        <v>542</v>
      </c>
      <c r="D129" s="299" t="s">
        <v>1617</v>
      </c>
      <c r="E129" s="19" t="s">
        <v>199</v>
      </c>
      <c r="F129" s="300">
        <v>196</v>
      </c>
      <c r="G129" s="41"/>
      <c r="H129" s="47"/>
    </row>
    <row r="130" s="2" customFormat="1" ht="16.8" customHeight="1">
      <c r="A130" s="41"/>
      <c r="B130" s="47"/>
      <c r="C130" s="299" t="s">
        <v>553</v>
      </c>
      <c r="D130" s="299" t="s">
        <v>1618</v>
      </c>
      <c r="E130" s="19" t="s">
        <v>199</v>
      </c>
      <c r="F130" s="300">
        <v>98</v>
      </c>
      <c r="G130" s="41"/>
      <c r="H130" s="47"/>
    </row>
    <row r="131" s="2" customFormat="1" ht="16.8" customHeight="1">
      <c r="A131" s="41"/>
      <c r="B131" s="47"/>
      <c r="C131" s="299" t="s">
        <v>558</v>
      </c>
      <c r="D131" s="299" t="s">
        <v>1619</v>
      </c>
      <c r="E131" s="19" t="s">
        <v>199</v>
      </c>
      <c r="F131" s="300">
        <v>98</v>
      </c>
      <c r="G131" s="41"/>
      <c r="H131" s="47"/>
    </row>
    <row r="132" s="2" customFormat="1" ht="16.8" customHeight="1">
      <c r="A132" s="41"/>
      <c r="B132" s="47"/>
      <c r="C132" s="295" t="s">
        <v>1013</v>
      </c>
      <c r="D132" s="296" t="s">
        <v>1014</v>
      </c>
      <c r="E132" s="297" t="s">
        <v>203</v>
      </c>
      <c r="F132" s="298">
        <v>311.84300000000002</v>
      </c>
      <c r="G132" s="41"/>
      <c r="H132" s="47"/>
    </row>
    <row r="133" s="2" customFormat="1" ht="16.8" customHeight="1">
      <c r="A133" s="41"/>
      <c r="B133" s="47"/>
      <c r="C133" s="299" t="s">
        <v>44</v>
      </c>
      <c r="D133" s="299" t="s">
        <v>1076</v>
      </c>
      <c r="E133" s="19" t="s">
        <v>44</v>
      </c>
      <c r="F133" s="300">
        <v>266.33999999999997</v>
      </c>
      <c r="G133" s="41"/>
      <c r="H133" s="47"/>
    </row>
    <row r="134" s="2" customFormat="1" ht="16.8" customHeight="1">
      <c r="A134" s="41"/>
      <c r="B134" s="47"/>
      <c r="C134" s="299" t="s">
        <v>44</v>
      </c>
      <c r="D134" s="299" t="s">
        <v>1077</v>
      </c>
      <c r="E134" s="19" t="s">
        <v>44</v>
      </c>
      <c r="F134" s="300">
        <v>24.503</v>
      </c>
      <c r="G134" s="41"/>
      <c r="H134" s="47"/>
    </row>
    <row r="135" s="2" customFormat="1" ht="16.8" customHeight="1">
      <c r="A135" s="41"/>
      <c r="B135" s="47"/>
      <c r="C135" s="299" t="s">
        <v>44</v>
      </c>
      <c r="D135" s="299" t="s">
        <v>1078</v>
      </c>
      <c r="E135" s="19" t="s">
        <v>44</v>
      </c>
      <c r="F135" s="300">
        <v>21</v>
      </c>
      <c r="G135" s="41"/>
      <c r="H135" s="47"/>
    </row>
    <row r="136" s="2" customFormat="1" ht="16.8" customHeight="1">
      <c r="A136" s="41"/>
      <c r="B136" s="47"/>
      <c r="C136" s="299" t="s">
        <v>1013</v>
      </c>
      <c r="D136" s="299" t="s">
        <v>248</v>
      </c>
      <c r="E136" s="19" t="s">
        <v>44</v>
      </c>
      <c r="F136" s="300">
        <v>311.84300000000002</v>
      </c>
      <c r="G136" s="41"/>
      <c r="H136" s="47"/>
    </row>
    <row r="137" s="2" customFormat="1" ht="16.8" customHeight="1">
      <c r="A137" s="41"/>
      <c r="B137" s="47"/>
      <c r="C137" s="301" t="s">
        <v>1611</v>
      </c>
      <c r="D137" s="41"/>
      <c r="E137" s="41"/>
      <c r="F137" s="41"/>
      <c r="G137" s="41"/>
      <c r="H137" s="47"/>
    </row>
    <row r="138" s="2" customFormat="1" ht="16.8" customHeight="1">
      <c r="A138" s="41"/>
      <c r="B138" s="47"/>
      <c r="C138" s="299" t="s">
        <v>434</v>
      </c>
      <c r="D138" s="299" t="s">
        <v>1636</v>
      </c>
      <c r="E138" s="19" t="s">
        <v>203</v>
      </c>
      <c r="F138" s="300">
        <v>311.84300000000002</v>
      </c>
      <c r="G138" s="41"/>
      <c r="H138" s="47"/>
    </row>
    <row r="139" s="2" customFormat="1" ht="16.8" customHeight="1">
      <c r="A139" s="41"/>
      <c r="B139" s="47"/>
      <c r="C139" s="299" t="s">
        <v>410</v>
      </c>
      <c r="D139" s="299" t="s">
        <v>1620</v>
      </c>
      <c r="E139" s="19" t="s">
        <v>203</v>
      </c>
      <c r="F139" s="300">
        <v>403</v>
      </c>
      <c r="G139" s="41"/>
      <c r="H139" s="47"/>
    </row>
    <row r="140" s="2" customFormat="1" ht="16.8" customHeight="1">
      <c r="A140" s="41"/>
      <c r="B140" s="47"/>
      <c r="C140" s="299" t="s">
        <v>417</v>
      </c>
      <c r="D140" s="299" t="s">
        <v>1629</v>
      </c>
      <c r="E140" s="19" t="s">
        <v>203</v>
      </c>
      <c r="F140" s="300">
        <v>412.91199999999998</v>
      </c>
      <c r="G140" s="41"/>
      <c r="H140" s="47"/>
    </row>
    <row r="141" s="2" customFormat="1" ht="16.8" customHeight="1">
      <c r="A141" s="41"/>
      <c r="B141" s="47"/>
      <c r="C141" s="295" t="s">
        <v>205</v>
      </c>
      <c r="D141" s="296" t="s">
        <v>206</v>
      </c>
      <c r="E141" s="297" t="s">
        <v>203</v>
      </c>
      <c r="F141" s="298">
        <v>403</v>
      </c>
      <c r="G141" s="41"/>
      <c r="H141" s="47"/>
    </row>
    <row r="142" s="2" customFormat="1" ht="16.8" customHeight="1">
      <c r="A142" s="41"/>
      <c r="B142" s="47"/>
      <c r="C142" s="299" t="s">
        <v>44</v>
      </c>
      <c r="D142" s="299" t="s">
        <v>1017</v>
      </c>
      <c r="E142" s="19" t="s">
        <v>44</v>
      </c>
      <c r="F142" s="300">
        <v>724.755</v>
      </c>
      <c r="G142" s="41"/>
      <c r="H142" s="47"/>
    </row>
    <row r="143" s="2" customFormat="1" ht="16.8" customHeight="1">
      <c r="A143" s="41"/>
      <c r="B143" s="47"/>
      <c r="C143" s="299" t="s">
        <v>44</v>
      </c>
      <c r="D143" s="299" t="s">
        <v>1069</v>
      </c>
      <c r="E143" s="19" t="s">
        <v>44</v>
      </c>
      <c r="F143" s="300">
        <v>-703.755</v>
      </c>
      <c r="G143" s="41"/>
      <c r="H143" s="47"/>
    </row>
    <row r="144" s="2" customFormat="1" ht="16.8" customHeight="1">
      <c r="A144" s="41"/>
      <c r="B144" s="47"/>
      <c r="C144" s="299" t="s">
        <v>44</v>
      </c>
      <c r="D144" s="299" t="s">
        <v>201</v>
      </c>
      <c r="E144" s="19" t="s">
        <v>44</v>
      </c>
      <c r="F144" s="300">
        <v>382</v>
      </c>
      <c r="G144" s="41"/>
      <c r="H144" s="47"/>
    </row>
    <row r="145" s="2" customFormat="1" ht="16.8" customHeight="1">
      <c r="A145" s="41"/>
      <c r="B145" s="47"/>
      <c r="C145" s="299" t="s">
        <v>205</v>
      </c>
      <c r="D145" s="299" t="s">
        <v>248</v>
      </c>
      <c r="E145" s="19" t="s">
        <v>44</v>
      </c>
      <c r="F145" s="300">
        <v>403</v>
      </c>
      <c r="G145" s="41"/>
      <c r="H145" s="47"/>
    </row>
    <row r="146" s="2" customFormat="1" ht="16.8" customHeight="1">
      <c r="A146" s="41"/>
      <c r="B146" s="47"/>
      <c r="C146" s="301" t="s">
        <v>1611</v>
      </c>
      <c r="D146" s="41"/>
      <c r="E146" s="41"/>
      <c r="F146" s="41"/>
      <c r="G146" s="41"/>
      <c r="H146" s="47"/>
    </row>
    <row r="147" s="2" customFormat="1" ht="16.8" customHeight="1">
      <c r="A147" s="41"/>
      <c r="B147" s="47"/>
      <c r="C147" s="299" t="s">
        <v>410</v>
      </c>
      <c r="D147" s="299" t="s">
        <v>1620</v>
      </c>
      <c r="E147" s="19" t="s">
        <v>203</v>
      </c>
      <c r="F147" s="300">
        <v>403</v>
      </c>
      <c r="G147" s="41"/>
      <c r="H147" s="47"/>
    </row>
    <row r="148" s="2" customFormat="1" ht="16.8" customHeight="1">
      <c r="A148" s="41"/>
      <c r="B148" s="47"/>
      <c r="C148" s="299" t="s">
        <v>385</v>
      </c>
      <c r="D148" s="299" t="s">
        <v>1621</v>
      </c>
      <c r="E148" s="19" t="s">
        <v>203</v>
      </c>
      <c r="F148" s="300">
        <v>643.50999999999999</v>
      </c>
      <c r="G148" s="41"/>
      <c r="H148" s="47"/>
    </row>
    <row r="149" s="2" customFormat="1" ht="16.8" customHeight="1">
      <c r="A149" s="41"/>
      <c r="B149" s="47"/>
      <c r="C149" s="299" t="s">
        <v>391</v>
      </c>
      <c r="D149" s="299" t="s">
        <v>1622</v>
      </c>
      <c r="E149" s="19" t="s">
        <v>203</v>
      </c>
      <c r="F149" s="300">
        <v>403</v>
      </c>
      <c r="G149" s="41"/>
      <c r="H149" s="47"/>
    </row>
    <row r="150" s="2" customFormat="1" ht="16.8" customHeight="1">
      <c r="A150" s="41"/>
      <c r="B150" s="47"/>
      <c r="C150" s="299" t="s">
        <v>397</v>
      </c>
      <c r="D150" s="299" t="s">
        <v>1623</v>
      </c>
      <c r="E150" s="19" t="s">
        <v>203</v>
      </c>
      <c r="F150" s="300">
        <v>321.755</v>
      </c>
      <c r="G150" s="41"/>
      <c r="H150" s="47"/>
    </row>
    <row r="151" s="2" customFormat="1" ht="16.8" customHeight="1">
      <c r="A151" s="41"/>
      <c r="B151" s="47"/>
      <c r="C151" s="299" t="s">
        <v>403</v>
      </c>
      <c r="D151" s="299" t="s">
        <v>1624</v>
      </c>
      <c r="E151" s="19" t="s">
        <v>405</v>
      </c>
      <c r="F151" s="300">
        <v>806</v>
      </c>
      <c r="G151" s="41"/>
      <c r="H151" s="47"/>
    </row>
    <row r="152" s="2" customFormat="1" ht="16.8" customHeight="1">
      <c r="A152" s="41"/>
      <c r="B152" s="47"/>
      <c r="C152" s="295" t="s">
        <v>1017</v>
      </c>
      <c r="D152" s="296" t="s">
        <v>1018</v>
      </c>
      <c r="E152" s="297" t="s">
        <v>203</v>
      </c>
      <c r="F152" s="298">
        <v>724.755</v>
      </c>
      <c r="G152" s="41"/>
      <c r="H152" s="47"/>
    </row>
    <row r="153" s="2" customFormat="1" ht="16.8" customHeight="1">
      <c r="A153" s="41"/>
      <c r="B153" s="47"/>
      <c r="C153" s="299" t="s">
        <v>44</v>
      </c>
      <c r="D153" s="299" t="s">
        <v>1048</v>
      </c>
      <c r="E153" s="19" t="s">
        <v>44</v>
      </c>
      <c r="F153" s="300">
        <v>987.58000000000004</v>
      </c>
      <c r="G153" s="41"/>
      <c r="H153" s="47"/>
    </row>
    <row r="154" s="2" customFormat="1" ht="16.8" customHeight="1">
      <c r="A154" s="41"/>
      <c r="B154" s="47"/>
      <c r="C154" s="299" t="s">
        <v>44</v>
      </c>
      <c r="D154" s="299" t="s">
        <v>314</v>
      </c>
      <c r="E154" s="19" t="s">
        <v>44</v>
      </c>
      <c r="F154" s="300">
        <v>-368.89999999999998</v>
      </c>
      <c r="G154" s="41"/>
      <c r="H154" s="47"/>
    </row>
    <row r="155" s="2" customFormat="1" ht="16.8" customHeight="1">
      <c r="A155" s="41"/>
      <c r="B155" s="47"/>
      <c r="C155" s="299" t="s">
        <v>44</v>
      </c>
      <c r="D155" s="299" t="s">
        <v>1049</v>
      </c>
      <c r="E155" s="19" t="s">
        <v>44</v>
      </c>
      <c r="F155" s="300">
        <v>-5.2999999999999998</v>
      </c>
      <c r="G155" s="41"/>
      <c r="H155" s="47"/>
    </row>
    <row r="156" s="2" customFormat="1" ht="16.8" customHeight="1">
      <c r="A156" s="41"/>
      <c r="B156" s="47"/>
      <c r="C156" s="299" t="s">
        <v>44</v>
      </c>
      <c r="D156" s="299" t="s">
        <v>1050</v>
      </c>
      <c r="E156" s="19" t="s">
        <v>44</v>
      </c>
      <c r="F156" s="300">
        <v>111.375</v>
      </c>
      <c r="G156" s="41"/>
      <c r="H156" s="47"/>
    </row>
    <row r="157" s="2" customFormat="1" ht="16.8" customHeight="1">
      <c r="A157" s="41"/>
      <c r="B157" s="47"/>
      <c r="C157" s="299" t="s">
        <v>1017</v>
      </c>
      <c r="D157" s="299" t="s">
        <v>318</v>
      </c>
      <c r="E157" s="19" t="s">
        <v>44</v>
      </c>
      <c r="F157" s="300">
        <v>724.755</v>
      </c>
      <c r="G157" s="41"/>
      <c r="H157" s="47"/>
    </row>
    <row r="158" s="2" customFormat="1" ht="16.8" customHeight="1">
      <c r="A158" s="41"/>
      <c r="B158" s="47"/>
      <c r="C158" s="301" t="s">
        <v>1611</v>
      </c>
      <c r="D158" s="41"/>
      <c r="E158" s="41"/>
      <c r="F158" s="41"/>
      <c r="G158" s="41"/>
      <c r="H158" s="47"/>
    </row>
    <row r="159" s="2" customFormat="1" ht="16.8" customHeight="1">
      <c r="A159" s="41"/>
      <c r="B159" s="47"/>
      <c r="C159" s="299" t="s">
        <v>309</v>
      </c>
      <c r="D159" s="299" t="s">
        <v>1625</v>
      </c>
      <c r="E159" s="19" t="s">
        <v>203</v>
      </c>
      <c r="F159" s="300">
        <v>579.80399999999997</v>
      </c>
      <c r="G159" s="41"/>
      <c r="H159" s="47"/>
    </row>
    <row r="160" s="2" customFormat="1" ht="16.8" customHeight="1">
      <c r="A160" s="41"/>
      <c r="B160" s="47"/>
      <c r="C160" s="299" t="s">
        <v>321</v>
      </c>
      <c r="D160" s="299" t="s">
        <v>1626</v>
      </c>
      <c r="E160" s="19" t="s">
        <v>203</v>
      </c>
      <c r="F160" s="300">
        <v>108.71299999999999</v>
      </c>
      <c r="G160" s="41"/>
      <c r="H160" s="47"/>
    </row>
    <row r="161" s="2" customFormat="1" ht="16.8" customHeight="1">
      <c r="A161" s="41"/>
      <c r="B161" s="47"/>
      <c r="C161" s="299" t="s">
        <v>327</v>
      </c>
      <c r="D161" s="299" t="s">
        <v>1627</v>
      </c>
      <c r="E161" s="19" t="s">
        <v>203</v>
      </c>
      <c r="F161" s="300">
        <v>36.238</v>
      </c>
      <c r="G161" s="41"/>
      <c r="H161" s="47"/>
    </row>
    <row r="162" s="2" customFormat="1" ht="16.8" customHeight="1">
      <c r="A162" s="41"/>
      <c r="B162" s="47"/>
      <c r="C162" s="299" t="s">
        <v>385</v>
      </c>
      <c r="D162" s="299" t="s">
        <v>1621</v>
      </c>
      <c r="E162" s="19" t="s">
        <v>203</v>
      </c>
      <c r="F162" s="300">
        <v>643.50999999999999</v>
      </c>
      <c r="G162" s="41"/>
      <c r="H162" s="47"/>
    </row>
    <row r="163" s="2" customFormat="1" ht="16.8" customHeight="1">
      <c r="A163" s="41"/>
      <c r="B163" s="47"/>
      <c r="C163" s="299" t="s">
        <v>397</v>
      </c>
      <c r="D163" s="299" t="s">
        <v>1623</v>
      </c>
      <c r="E163" s="19" t="s">
        <v>203</v>
      </c>
      <c r="F163" s="300">
        <v>321.755</v>
      </c>
      <c r="G163" s="41"/>
      <c r="H163" s="47"/>
    </row>
    <row r="164" s="2" customFormat="1" ht="16.8" customHeight="1">
      <c r="A164" s="41"/>
      <c r="B164" s="47"/>
      <c r="C164" s="299" t="s">
        <v>410</v>
      </c>
      <c r="D164" s="299" t="s">
        <v>1620</v>
      </c>
      <c r="E164" s="19" t="s">
        <v>203</v>
      </c>
      <c r="F164" s="300">
        <v>403</v>
      </c>
      <c r="G164" s="41"/>
      <c r="H164" s="47"/>
    </row>
    <row r="165" s="2" customFormat="1" ht="16.8" customHeight="1">
      <c r="A165" s="41"/>
      <c r="B165" s="47"/>
      <c r="C165" s="299" t="s">
        <v>417</v>
      </c>
      <c r="D165" s="299" t="s">
        <v>1629</v>
      </c>
      <c r="E165" s="19" t="s">
        <v>203</v>
      </c>
      <c r="F165" s="300">
        <v>412.91199999999998</v>
      </c>
      <c r="G165" s="41"/>
      <c r="H165" s="47"/>
    </row>
    <row r="166" s="2" customFormat="1" ht="16.8" customHeight="1">
      <c r="A166" s="41"/>
      <c r="B166" s="47"/>
      <c r="C166" s="295" t="s">
        <v>210</v>
      </c>
      <c r="D166" s="296" t="s">
        <v>211</v>
      </c>
      <c r="E166" s="297" t="s">
        <v>203</v>
      </c>
      <c r="F166" s="298">
        <v>412.91199999999998</v>
      </c>
      <c r="G166" s="41"/>
      <c r="H166" s="47"/>
    </row>
    <row r="167" s="2" customFormat="1" ht="16.8" customHeight="1">
      <c r="A167" s="41"/>
      <c r="B167" s="47"/>
      <c r="C167" s="299" t="s">
        <v>44</v>
      </c>
      <c r="D167" s="299" t="s">
        <v>1017</v>
      </c>
      <c r="E167" s="19" t="s">
        <v>44</v>
      </c>
      <c r="F167" s="300">
        <v>724.755</v>
      </c>
      <c r="G167" s="41"/>
      <c r="H167" s="47"/>
    </row>
    <row r="168" s="2" customFormat="1" ht="16.8" customHeight="1">
      <c r="A168" s="41"/>
      <c r="B168" s="47"/>
      <c r="C168" s="299" t="s">
        <v>44</v>
      </c>
      <c r="D168" s="299" t="s">
        <v>1071</v>
      </c>
      <c r="E168" s="19" t="s">
        <v>44</v>
      </c>
      <c r="F168" s="300">
        <v>-311.84300000000002</v>
      </c>
      <c r="G168" s="41"/>
      <c r="H168" s="47"/>
    </row>
    <row r="169" s="2" customFormat="1" ht="16.8" customHeight="1">
      <c r="A169" s="41"/>
      <c r="B169" s="47"/>
      <c r="C169" s="299" t="s">
        <v>210</v>
      </c>
      <c r="D169" s="299" t="s">
        <v>248</v>
      </c>
      <c r="E169" s="19" t="s">
        <v>44</v>
      </c>
      <c r="F169" s="300">
        <v>412.91199999999998</v>
      </c>
      <c r="G169" s="41"/>
      <c r="H169" s="47"/>
    </row>
    <row r="170" s="2" customFormat="1" ht="16.8" customHeight="1">
      <c r="A170" s="41"/>
      <c r="B170" s="47"/>
      <c r="C170" s="301" t="s">
        <v>1611</v>
      </c>
      <c r="D170" s="41"/>
      <c r="E170" s="41"/>
      <c r="F170" s="41"/>
      <c r="G170" s="41"/>
      <c r="H170" s="47"/>
    </row>
    <row r="171" s="2" customFormat="1" ht="16.8" customHeight="1">
      <c r="A171" s="41"/>
      <c r="B171" s="47"/>
      <c r="C171" s="299" t="s">
        <v>417</v>
      </c>
      <c r="D171" s="299" t="s">
        <v>1629</v>
      </c>
      <c r="E171" s="19" t="s">
        <v>203</v>
      </c>
      <c r="F171" s="300">
        <v>412.91199999999998</v>
      </c>
      <c r="G171" s="41"/>
      <c r="H171" s="47"/>
    </row>
    <row r="172" s="2" customFormat="1" ht="16.8" customHeight="1">
      <c r="A172" s="41"/>
      <c r="B172" s="47"/>
      <c r="C172" s="299" t="s">
        <v>410</v>
      </c>
      <c r="D172" s="299" t="s">
        <v>1620</v>
      </c>
      <c r="E172" s="19" t="s">
        <v>203</v>
      </c>
      <c r="F172" s="300">
        <v>403</v>
      </c>
      <c r="G172" s="41"/>
      <c r="H172" s="47"/>
    </row>
    <row r="173" s="2" customFormat="1" ht="26.4" customHeight="1">
      <c r="A173" s="41"/>
      <c r="B173" s="47"/>
      <c r="C173" s="294" t="s">
        <v>1637</v>
      </c>
      <c r="D173" s="294" t="s">
        <v>112</v>
      </c>
      <c r="E173" s="41"/>
      <c r="F173" s="41"/>
      <c r="G173" s="41"/>
      <c r="H173" s="47"/>
    </row>
    <row r="174" s="2" customFormat="1" ht="16.8" customHeight="1">
      <c r="A174" s="41"/>
      <c r="B174" s="47"/>
      <c r="C174" s="295" t="s">
        <v>1638</v>
      </c>
      <c r="D174" s="296" t="s">
        <v>1639</v>
      </c>
      <c r="E174" s="297" t="s">
        <v>199</v>
      </c>
      <c r="F174" s="298">
        <v>2.7000000000000002</v>
      </c>
      <c r="G174" s="41"/>
      <c r="H174" s="47"/>
    </row>
    <row r="175" s="2" customFormat="1" ht="16.8" customHeight="1">
      <c r="A175" s="41"/>
      <c r="B175" s="47"/>
      <c r="C175" s="295" t="s">
        <v>1640</v>
      </c>
      <c r="D175" s="296" t="s">
        <v>1641</v>
      </c>
      <c r="E175" s="297" t="s">
        <v>199</v>
      </c>
      <c r="F175" s="298">
        <v>1.3500000000000001</v>
      </c>
      <c r="G175" s="41"/>
      <c r="H175" s="47"/>
    </row>
    <row r="176" s="2" customFormat="1" ht="16.8" customHeight="1">
      <c r="A176" s="41"/>
      <c r="B176" s="47"/>
      <c r="C176" s="299" t="s">
        <v>44</v>
      </c>
      <c r="D176" s="299" t="s">
        <v>1642</v>
      </c>
      <c r="E176" s="19" t="s">
        <v>44</v>
      </c>
      <c r="F176" s="300">
        <v>1.3500000000000001</v>
      </c>
      <c r="G176" s="41"/>
      <c r="H176" s="47"/>
    </row>
    <row r="177" s="2" customFormat="1" ht="16.8" customHeight="1">
      <c r="A177" s="41"/>
      <c r="B177" s="47"/>
      <c r="C177" s="299" t="s">
        <v>1640</v>
      </c>
      <c r="D177" s="299" t="s">
        <v>248</v>
      </c>
      <c r="E177" s="19" t="s">
        <v>44</v>
      </c>
      <c r="F177" s="300">
        <v>1.3500000000000001</v>
      </c>
      <c r="G177" s="41"/>
      <c r="H177" s="47"/>
    </row>
    <row r="178" s="2" customFormat="1" ht="16.8" customHeight="1">
      <c r="A178" s="41"/>
      <c r="B178" s="47"/>
      <c r="C178" s="295" t="s">
        <v>1460</v>
      </c>
      <c r="D178" s="296" t="s">
        <v>1461</v>
      </c>
      <c r="E178" s="297" t="s">
        <v>203</v>
      </c>
      <c r="F178" s="298">
        <v>50.490000000000002</v>
      </c>
      <c r="G178" s="41"/>
      <c r="H178" s="47"/>
    </row>
    <row r="179" s="2" customFormat="1" ht="16.8" customHeight="1">
      <c r="A179" s="41"/>
      <c r="B179" s="47"/>
      <c r="C179" s="299" t="s">
        <v>44</v>
      </c>
      <c r="D179" s="299" t="s">
        <v>1494</v>
      </c>
      <c r="E179" s="19" t="s">
        <v>44</v>
      </c>
      <c r="F179" s="300">
        <v>50.490000000000002</v>
      </c>
      <c r="G179" s="41"/>
      <c r="H179" s="47"/>
    </row>
    <row r="180" s="2" customFormat="1" ht="16.8" customHeight="1">
      <c r="A180" s="41"/>
      <c r="B180" s="47"/>
      <c r="C180" s="299" t="s">
        <v>1460</v>
      </c>
      <c r="D180" s="299" t="s">
        <v>248</v>
      </c>
      <c r="E180" s="19" t="s">
        <v>44</v>
      </c>
      <c r="F180" s="300">
        <v>50.490000000000002</v>
      </c>
      <c r="G180" s="41"/>
      <c r="H180" s="47"/>
    </row>
    <row r="181" s="2" customFormat="1" ht="16.8" customHeight="1">
      <c r="A181" s="41"/>
      <c r="B181" s="47"/>
      <c r="C181" s="301" t="s">
        <v>1611</v>
      </c>
      <c r="D181" s="41"/>
      <c r="E181" s="41"/>
      <c r="F181" s="41"/>
      <c r="G181" s="41"/>
      <c r="H181" s="47"/>
    </row>
    <row r="182" s="2" customFormat="1" ht="16.8" customHeight="1">
      <c r="A182" s="41"/>
      <c r="B182" s="47"/>
      <c r="C182" s="299" t="s">
        <v>309</v>
      </c>
      <c r="D182" s="299" t="s">
        <v>1625</v>
      </c>
      <c r="E182" s="19" t="s">
        <v>203</v>
      </c>
      <c r="F182" s="300">
        <v>40.392000000000003</v>
      </c>
      <c r="G182" s="41"/>
      <c r="H182" s="47"/>
    </row>
    <row r="183" s="2" customFormat="1" ht="16.8" customHeight="1">
      <c r="A183" s="41"/>
      <c r="B183" s="47"/>
      <c r="C183" s="299" t="s">
        <v>1496</v>
      </c>
      <c r="D183" s="299" t="s">
        <v>1643</v>
      </c>
      <c r="E183" s="19" t="s">
        <v>203</v>
      </c>
      <c r="F183" s="300">
        <v>7.5739999999999998</v>
      </c>
      <c r="G183" s="41"/>
      <c r="H183" s="47"/>
    </row>
    <row r="184" s="2" customFormat="1" ht="16.8" customHeight="1">
      <c r="A184" s="41"/>
      <c r="B184" s="47"/>
      <c r="C184" s="299" t="s">
        <v>1501</v>
      </c>
      <c r="D184" s="299" t="s">
        <v>1644</v>
      </c>
      <c r="E184" s="19" t="s">
        <v>203</v>
      </c>
      <c r="F184" s="300">
        <v>2.5249999999999999</v>
      </c>
      <c r="G184" s="41"/>
      <c r="H184" s="47"/>
    </row>
    <row r="185" s="2" customFormat="1" ht="16.8" customHeight="1">
      <c r="A185" s="41"/>
      <c r="B185" s="47"/>
      <c r="C185" s="299" t="s">
        <v>410</v>
      </c>
      <c r="D185" s="299" t="s">
        <v>1620</v>
      </c>
      <c r="E185" s="19" t="s">
        <v>203</v>
      </c>
      <c r="F185" s="300">
        <v>17.82</v>
      </c>
      <c r="G185" s="41"/>
      <c r="H185" s="47"/>
    </row>
    <row r="186" s="2" customFormat="1" ht="16.8" customHeight="1">
      <c r="A186" s="41"/>
      <c r="B186" s="47"/>
      <c r="C186" s="299" t="s">
        <v>417</v>
      </c>
      <c r="D186" s="299" t="s">
        <v>1629</v>
      </c>
      <c r="E186" s="19" t="s">
        <v>203</v>
      </c>
      <c r="F186" s="300">
        <v>32.670000000000002</v>
      </c>
      <c r="G186" s="41"/>
      <c r="H186" s="47"/>
    </row>
    <row r="187" s="2" customFormat="1" ht="16.8" customHeight="1">
      <c r="A187" s="41"/>
      <c r="B187" s="47"/>
      <c r="C187" s="295" t="s">
        <v>1470</v>
      </c>
      <c r="D187" s="296" t="s">
        <v>1471</v>
      </c>
      <c r="E187" s="297" t="s">
        <v>203</v>
      </c>
      <c r="F187" s="298">
        <v>4.4550000000000001</v>
      </c>
      <c r="G187" s="41"/>
      <c r="H187" s="47"/>
    </row>
    <row r="188" s="2" customFormat="1" ht="16.8" customHeight="1">
      <c r="A188" s="41"/>
      <c r="B188" s="47"/>
      <c r="C188" s="299" t="s">
        <v>44</v>
      </c>
      <c r="D188" s="299" t="s">
        <v>1552</v>
      </c>
      <c r="E188" s="19" t="s">
        <v>44</v>
      </c>
      <c r="F188" s="300">
        <v>4.4550000000000001</v>
      </c>
      <c r="G188" s="41"/>
      <c r="H188" s="47"/>
    </row>
    <row r="189" s="2" customFormat="1" ht="16.8" customHeight="1">
      <c r="A189" s="41"/>
      <c r="B189" s="47"/>
      <c r="C189" s="299" t="s">
        <v>1470</v>
      </c>
      <c r="D189" s="299" t="s">
        <v>248</v>
      </c>
      <c r="E189" s="19" t="s">
        <v>44</v>
      </c>
      <c r="F189" s="300">
        <v>4.4550000000000001</v>
      </c>
      <c r="G189" s="41"/>
      <c r="H189" s="47"/>
    </row>
    <row r="190" s="2" customFormat="1" ht="16.8" customHeight="1">
      <c r="A190" s="41"/>
      <c r="B190" s="47"/>
      <c r="C190" s="301" t="s">
        <v>1611</v>
      </c>
      <c r="D190" s="41"/>
      <c r="E190" s="41"/>
      <c r="F190" s="41"/>
      <c r="G190" s="41"/>
      <c r="H190" s="47"/>
    </row>
    <row r="191" s="2" customFormat="1" ht="16.8" customHeight="1">
      <c r="A191" s="41"/>
      <c r="B191" s="47"/>
      <c r="C191" s="299" t="s">
        <v>499</v>
      </c>
      <c r="D191" s="299" t="s">
        <v>1645</v>
      </c>
      <c r="E191" s="19" t="s">
        <v>203</v>
      </c>
      <c r="F191" s="300">
        <v>4.4550000000000001</v>
      </c>
      <c r="G191" s="41"/>
      <c r="H191" s="47"/>
    </row>
    <row r="192" s="2" customFormat="1" ht="16.8" customHeight="1">
      <c r="A192" s="41"/>
      <c r="B192" s="47"/>
      <c r="C192" s="299" t="s">
        <v>417</v>
      </c>
      <c r="D192" s="299" t="s">
        <v>1629</v>
      </c>
      <c r="E192" s="19" t="s">
        <v>203</v>
      </c>
      <c r="F192" s="300">
        <v>32.670000000000002</v>
      </c>
      <c r="G192" s="41"/>
      <c r="H192" s="47"/>
    </row>
    <row r="193" s="2" customFormat="1" ht="16.8" customHeight="1">
      <c r="A193" s="41"/>
      <c r="B193" s="47"/>
      <c r="C193" s="295" t="s">
        <v>1474</v>
      </c>
      <c r="D193" s="296" t="s">
        <v>1475</v>
      </c>
      <c r="E193" s="297" t="s">
        <v>203</v>
      </c>
      <c r="F193" s="298">
        <v>13.365</v>
      </c>
      <c r="G193" s="41"/>
      <c r="H193" s="47"/>
    </row>
    <row r="194" s="2" customFormat="1" ht="16.8" customHeight="1">
      <c r="A194" s="41"/>
      <c r="B194" s="47"/>
      <c r="C194" s="299" t="s">
        <v>44</v>
      </c>
      <c r="D194" s="299" t="s">
        <v>1535</v>
      </c>
      <c r="E194" s="19" t="s">
        <v>44</v>
      </c>
      <c r="F194" s="300">
        <v>13.365</v>
      </c>
      <c r="G194" s="41"/>
      <c r="H194" s="47"/>
    </row>
    <row r="195" s="2" customFormat="1" ht="16.8" customHeight="1">
      <c r="A195" s="41"/>
      <c r="B195" s="47"/>
      <c r="C195" s="299" t="s">
        <v>1474</v>
      </c>
      <c r="D195" s="299" t="s">
        <v>248</v>
      </c>
      <c r="E195" s="19" t="s">
        <v>44</v>
      </c>
      <c r="F195" s="300">
        <v>13.365</v>
      </c>
      <c r="G195" s="41"/>
      <c r="H195" s="47"/>
    </row>
    <row r="196" s="2" customFormat="1" ht="16.8" customHeight="1">
      <c r="A196" s="41"/>
      <c r="B196" s="47"/>
      <c r="C196" s="301" t="s">
        <v>1611</v>
      </c>
      <c r="D196" s="41"/>
      <c r="E196" s="41"/>
      <c r="F196" s="41"/>
      <c r="G196" s="41"/>
      <c r="H196" s="47"/>
    </row>
    <row r="197" s="2" customFormat="1" ht="16.8" customHeight="1">
      <c r="A197" s="41"/>
      <c r="B197" s="47"/>
      <c r="C197" s="299" t="s">
        <v>1531</v>
      </c>
      <c r="D197" s="299" t="s">
        <v>1646</v>
      </c>
      <c r="E197" s="19" t="s">
        <v>203</v>
      </c>
      <c r="F197" s="300">
        <v>13.365</v>
      </c>
      <c r="G197" s="41"/>
      <c r="H197" s="47"/>
    </row>
    <row r="198" s="2" customFormat="1" ht="16.8" customHeight="1">
      <c r="A198" s="41"/>
      <c r="B198" s="47"/>
      <c r="C198" s="299" t="s">
        <v>417</v>
      </c>
      <c r="D198" s="299" t="s">
        <v>1629</v>
      </c>
      <c r="E198" s="19" t="s">
        <v>203</v>
      </c>
      <c r="F198" s="300">
        <v>32.670000000000002</v>
      </c>
      <c r="G198" s="41"/>
      <c r="H198" s="47"/>
    </row>
    <row r="199" s="2" customFormat="1" ht="16.8" customHeight="1">
      <c r="A199" s="41"/>
      <c r="B199" s="47"/>
      <c r="C199" s="299" t="s">
        <v>1536</v>
      </c>
      <c r="D199" s="299" t="s">
        <v>1537</v>
      </c>
      <c r="E199" s="19" t="s">
        <v>405</v>
      </c>
      <c r="F199" s="300">
        <v>26.73</v>
      </c>
      <c r="G199" s="41"/>
      <c r="H199" s="47"/>
    </row>
    <row r="200" s="2" customFormat="1" ht="16.8" customHeight="1">
      <c r="A200" s="41"/>
      <c r="B200" s="47"/>
      <c r="C200" s="295" t="s">
        <v>1456</v>
      </c>
      <c r="D200" s="296" t="s">
        <v>1457</v>
      </c>
      <c r="E200" s="297" t="s">
        <v>265</v>
      </c>
      <c r="F200" s="298">
        <v>33</v>
      </c>
      <c r="G200" s="41"/>
      <c r="H200" s="47"/>
    </row>
    <row r="201" s="2" customFormat="1" ht="16.8" customHeight="1">
      <c r="A201" s="41"/>
      <c r="B201" s="47"/>
      <c r="C201" s="299" t="s">
        <v>44</v>
      </c>
      <c r="D201" s="299" t="s">
        <v>1569</v>
      </c>
      <c r="E201" s="19" t="s">
        <v>44</v>
      </c>
      <c r="F201" s="300">
        <v>33</v>
      </c>
      <c r="G201" s="41"/>
      <c r="H201" s="47"/>
    </row>
    <row r="202" s="2" customFormat="1" ht="16.8" customHeight="1">
      <c r="A202" s="41"/>
      <c r="B202" s="47"/>
      <c r="C202" s="299" t="s">
        <v>1456</v>
      </c>
      <c r="D202" s="299" t="s">
        <v>248</v>
      </c>
      <c r="E202" s="19" t="s">
        <v>44</v>
      </c>
      <c r="F202" s="300">
        <v>33</v>
      </c>
      <c r="G202" s="41"/>
      <c r="H202" s="47"/>
    </row>
    <row r="203" s="2" customFormat="1" ht="16.8" customHeight="1">
      <c r="A203" s="41"/>
      <c r="B203" s="47"/>
      <c r="C203" s="301" t="s">
        <v>1611</v>
      </c>
      <c r="D203" s="41"/>
      <c r="E203" s="41"/>
      <c r="F203" s="41"/>
      <c r="G203" s="41"/>
      <c r="H203" s="47"/>
    </row>
    <row r="204" s="2" customFormat="1" ht="16.8" customHeight="1">
      <c r="A204" s="41"/>
      <c r="B204" s="47"/>
      <c r="C204" s="299" t="s">
        <v>1565</v>
      </c>
      <c r="D204" s="299" t="s">
        <v>1647</v>
      </c>
      <c r="E204" s="19" t="s">
        <v>265</v>
      </c>
      <c r="F204" s="300">
        <v>33</v>
      </c>
      <c r="G204" s="41"/>
      <c r="H204" s="47"/>
    </row>
    <row r="205" s="2" customFormat="1" ht="16.8" customHeight="1">
      <c r="A205" s="41"/>
      <c r="B205" s="47"/>
      <c r="C205" s="299" t="s">
        <v>269</v>
      </c>
      <c r="D205" s="299" t="s">
        <v>1648</v>
      </c>
      <c r="E205" s="19" t="s">
        <v>271</v>
      </c>
      <c r="F205" s="300">
        <v>6.5999999999999996</v>
      </c>
      <c r="G205" s="41"/>
      <c r="H205" s="47"/>
    </row>
    <row r="206" s="2" customFormat="1" ht="16.8" customHeight="1">
      <c r="A206" s="41"/>
      <c r="B206" s="47"/>
      <c r="C206" s="299" t="s">
        <v>275</v>
      </c>
      <c r="D206" s="299" t="s">
        <v>1649</v>
      </c>
      <c r="E206" s="19" t="s">
        <v>277</v>
      </c>
      <c r="F206" s="300">
        <v>0.82499999999999996</v>
      </c>
      <c r="G206" s="41"/>
      <c r="H206" s="47"/>
    </row>
    <row r="207" s="2" customFormat="1" ht="16.8" customHeight="1">
      <c r="A207" s="41"/>
      <c r="B207" s="47"/>
      <c r="C207" s="299" t="s">
        <v>309</v>
      </c>
      <c r="D207" s="299" t="s">
        <v>1625</v>
      </c>
      <c r="E207" s="19" t="s">
        <v>203</v>
      </c>
      <c r="F207" s="300">
        <v>40.392000000000003</v>
      </c>
      <c r="G207" s="41"/>
      <c r="H207" s="47"/>
    </row>
    <row r="208" s="2" customFormat="1" ht="16.8" customHeight="1">
      <c r="A208" s="41"/>
      <c r="B208" s="47"/>
      <c r="C208" s="299" t="s">
        <v>1506</v>
      </c>
      <c r="D208" s="299" t="s">
        <v>1650</v>
      </c>
      <c r="E208" s="19" t="s">
        <v>199</v>
      </c>
      <c r="F208" s="300">
        <v>112.2</v>
      </c>
      <c r="G208" s="41"/>
      <c r="H208" s="47"/>
    </row>
    <row r="209" s="2" customFormat="1" ht="16.8" customHeight="1">
      <c r="A209" s="41"/>
      <c r="B209" s="47"/>
      <c r="C209" s="299" t="s">
        <v>1531</v>
      </c>
      <c r="D209" s="299" t="s">
        <v>1646</v>
      </c>
      <c r="E209" s="19" t="s">
        <v>203</v>
      </c>
      <c r="F209" s="300">
        <v>13.365</v>
      </c>
      <c r="G209" s="41"/>
      <c r="H209" s="47"/>
    </row>
    <row r="210" s="2" customFormat="1" ht="16.8" customHeight="1">
      <c r="A210" s="41"/>
      <c r="B210" s="47"/>
      <c r="C210" s="299" t="s">
        <v>487</v>
      </c>
      <c r="D210" s="299" t="s">
        <v>1651</v>
      </c>
      <c r="E210" s="19" t="s">
        <v>265</v>
      </c>
      <c r="F210" s="300">
        <v>33</v>
      </c>
      <c r="G210" s="41"/>
      <c r="H210" s="47"/>
    </row>
    <row r="211" s="2" customFormat="1" ht="16.8" customHeight="1">
      <c r="A211" s="41"/>
      <c r="B211" s="47"/>
      <c r="C211" s="299" t="s">
        <v>493</v>
      </c>
      <c r="D211" s="299" t="s">
        <v>1652</v>
      </c>
      <c r="E211" s="19" t="s">
        <v>265</v>
      </c>
      <c r="F211" s="300">
        <v>33</v>
      </c>
      <c r="G211" s="41"/>
      <c r="H211" s="47"/>
    </row>
    <row r="212" s="2" customFormat="1" ht="16.8" customHeight="1">
      <c r="A212" s="41"/>
      <c r="B212" s="47"/>
      <c r="C212" s="299" t="s">
        <v>499</v>
      </c>
      <c r="D212" s="299" t="s">
        <v>1645</v>
      </c>
      <c r="E212" s="19" t="s">
        <v>203</v>
      </c>
      <c r="F212" s="300">
        <v>4.4550000000000001</v>
      </c>
      <c r="G212" s="41"/>
      <c r="H212" s="47"/>
    </row>
    <row r="213" s="2" customFormat="1" ht="16.8" customHeight="1">
      <c r="A213" s="41"/>
      <c r="B213" s="47"/>
      <c r="C213" s="299" t="s">
        <v>1335</v>
      </c>
      <c r="D213" s="299" t="s">
        <v>1653</v>
      </c>
      <c r="E213" s="19" t="s">
        <v>265</v>
      </c>
      <c r="F213" s="300">
        <v>33</v>
      </c>
      <c r="G213" s="41"/>
      <c r="H213" s="47"/>
    </row>
    <row r="214" s="2" customFormat="1" ht="16.8" customHeight="1">
      <c r="A214" s="41"/>
      <c r="B214" s="47"/>
      <c r="C214" s="299" t="s">
        <v>1570</v>
      </c>
      <c r="D214" s="299" t="s">
        <v>1571</v>
      </c>
      <c r="E214" s="19" t="s">
        <v>265</v>
      </c>
      <c r="F214" s="300">
        <v>33.990000000000002</v>
      </c>
      <c r="G214" s="41"/>
      <c r="H214" s="47"/>
    </row>
    <row r="215" s="2" customFormat="1" ht="16.8" customHeight="1">
      <c r="A215" s="41"/>
      <c r="B215" s="47"/>
      <c r="C215" s="295" t="s">
        <v>1463</v>
      </c>
      <c r="D215" s="296" t="s">
        <v>1464</v>
      </c>
      <c r="E215" s="297" t="s">
        <v>199</v>
      </c>
      <c r="F215" s="298">
        <v>112.2</v>
      </c>
      <c r="G215" s="41"/>
      <c r="H215" s="47"/>
    </row>
    <row r="216" s="2" customFormat="1" ht="16.8" customHeight="1">
      <c r="A216" s="41"/>
      <c r="B216" s="47"/>
      <c r="C216" s="299" t="s">
        <v>1463</v>
      </c>
      <c r="D216" s="299" t="s">
        <v>1510</v>
      </c>
      <c r="E216" s="19" t="s">
        <v>44</v>
      </c>
      <c r="F216" s="300">
        <v>112.2</v>
      </c>
      <c r="G216" s="41"/>
      <c r="H216" s="47"/>
    </row>
    <row r="217" s="2" customFormat="1" ht="16.8" customHeight="1">
      <c r="A217" s="41"/>
      <c r="B217" s="47"/>
      <c r="C217" s="301" t="s">
        <v>1611</v>
      </c>
      <c r="D217" s="41"/>
      <c r="E217" s="41"/>
      <c r="F217" s="41"/>
      <c r="G217" s="41"/>
      <c r="H217" s="47"/>
    </row>
    <row r="218" s="2" customFormat="1" ht="16.8" customHeight="1">
      <c r="A218" s="41"/>
      <c r="B218" s="47"/>
      <c r="C218" s="299" t="s">
        <v>1506</v>
      </c>
      <c r="D218" s="299" t="s">
        <v>1650</v>
      </c>
      <c r="E218" s="19" t="s">
        <v>199</v>
      </c>
      <c r="F218" s="300">
        <v>112.2</v>
      </c>
      <c r="G218" s="41"/>
      <c r="H218" s="47"/>
    </row>
    <row r="219" s="2" customFormat="1" ht="16.8" customHeight="1">
      <c r="A219" s="41"/>
      <c r="B219" s="47"/>
      <c r="C219" s="299" t="s">
        <v>1511</v>
      </c>
      <c r="D219" s="299" t="s">
        <v>1654</v>
      </c>
      <c r="E219" s="19" t="s">
        <v>199</v>
      </c>
      <c r="F219" s="300">
        <v>112.2</v>
      </c>
      <c r="G219" s="41"/>
      <c r="H219" s="47"/>
    </row>
    <row r="220" s="2" customFormat="1" ht="16.8" customHeight="1">
      <c r="A220" s="41"/>
      <c r="B220" s="47"/>
      <c r="C220" s="295" t="s">
        <v>205</v>
      </c>
      <c r="D220" s="296" t="s">
        <v>1468</v>
      </c>
      <c r="E220" s="297" t="s">
        <v>203</v>
      </c>
      <c r="F220" s="298">
        <v>17.82</v>
      </c>
      <c r="G220" s="41"/>
      <c r="H220" s="47"/>
    </row>
    <row r="221" s="2" customFormat="1" ht="16.8" customHeight="1">
      <c r="A221" s="41"/>
      <c r="B221" s="47"/>
      <c r="C221" s="299" t="s">
        <v>205</v>
      </c>
      <c r="D221" s="299" t="s">
        <v>1528</v>
      </c>
      <c r="E221" s="19" t="s">
        <v>44</v>
      </c>
      <c r="F221" s="300">
        <v>17.82</v>
      </c>
      <c r="G221" s="41"/>
      <c r="H221" s="47"/>
    </row>
    <row r="222" s="2" customFormat="1" ht="16.8" customHeight="1">
      <c r="A222" s="41"/>
      <c r="B222" s="47"/>
      <c r="C222" s="301" t="s">
        <v>1611</v>
      </c>
      <c r="D222" s="41"/>
      <c r="E222" s="41"/>
      <c r="F222" s="41"/>
      <c r="G222" s="41"/>
      <c r="H222" s="47"/>
    </row>
    <row r="223" s="2" customFormat="1" ht="16.8" customHeight="1">
      <c r="A223" s="41"/>
      <c r="B223" s="47"/>
      <c r="C223" s="299" t="s">
        <v>410</v>
      </c>
      <c r="D223" s="299" t="s">
        <v>1620</v>
      </c>
      <c r="E223" s="19" t="s">
        <v>203</v>
      </c>
      <c r="F223" s="300">
        <v>17.82</v>
      </c>
      <c r="G223" s="41"/>
      <c r="H223" s="47"/>
    </row>
    <row r="224" s="2" customFormat="1" ht="16.8" customHeight="1">
      <c r="A224" s="41"/>
      <c r="B224" s="47"/>
      <c r="C224" s="299" t="s">
        <v>1520</v>
      </c>
      <c r="D224" s="299" t="s">
        <v>1655</v>
      </c>
      <c r="E224" s="19" t="s">
        <v>203</v>
      </c>
      <c r="F224" s="300">
        <v>17.82</v>
      </c>
      <c r="G224" s="41"/>
      <c r="H224" s="47"/>
    </row>
    <row r="225" s="2" customFormat="1" ht="16.8" customHeight="1">
      <c r="A225" s="41"/>
      <c r="B225" s="47"/>
      <c r="C225" s="299" t="s">
        <v>403</v>
      </c>
      <c r="D225" s="299" t="s">
        <v>1624</v>
      </c>
      <c r="E225" s="19" t="s">
        <v>405</v>
      </c>
      <c r="F225" s="300">
        <v>35.640000000000001</v>
      </c>
      <c r="G225" s="41"/>
      <c r="H225" s="47"/>
    </row>
    <row r="226" s="2" customFormat="1" ht="16.8" customHeight="1">
      <c r="A226" s="41"/>
      <c r="B226" s="47"/>
      <c r="C226" s="295" t="s">
        <v>1453</v>
      </c>
      <c r="D226" s="296" t="s">
        <v>1454</v>
      </c>
      <c r="E226" s="297" t="s">
        <v>199</v>
      </c>
      <c r="F226" s="298">
        <v>2.7000000000000002</v>
      </c>
      <c r="G226" s="41"/>
      <c r="H226" s="47"/>
    </row>
    <row r="227" s="2" customFormat="1" ht="16.8" customHeight="1">
      <c r="A227" s="41"/>
      <c r="B227" s="47"/>
      <c r="C227" s="299" t="s">
        <v>44</v>
      </c>
      <c r="D227" s="299" t="s">
        <v>1483</v>
      </c>
      <c r="E227" s="19" t="s">
        <v>44</v>
      </c>
      <c r="F227" s="300">
        <v>2.7000000000000002</v>
      </c>
      <c r="G227" s="41"/>
      <c r="H227" s="47"/>
    </row>
    <row r="228" s="2" customFormat="1" ht="16.8" customHeight="1">
      <c r="A228" s="41"/>
      <c r="B228" s="47"/>
      <c r="C228" s="299" t="s">
        <v>1453</v>
      </c>
      <c r="D228" s="299" t="s">
        <v>248</v>
      </c>
      <c r="E228" s="19" t="s">
        <v>44</v>
      </c>
      <c r="F228" s="300">
        <v>2.7000000000000002</v>
      </c>
      <c r="G228" s="41"/>
      <c r="H228" s="47"/>
    </row>
    <row r="229" s="2" customFormat="1" ht="16.8" customHeight="1">
      <c r="A229" s="41"/>
      <c r="B229" s="47"/>
      <c r="C229" s="301" t="s">
        <v>1611</v>
      </c>
      <c r="D229" s="41"/>
      <c r="E229" s="41"/>
      <c r="F229" s="41"/>
      <c r="G229" s="41"/>
      <c r="H229" s="47"/>
    </row>
    <row r="230" s="2" customFormat="1" ht="16.8" customHeight="1">
      <c r="A230" s="41"/>
      <c r="B230" s="47"/>
      <c r="C230" s="299" t="s">
        <v>1411</v>
      </c>
      <c r="D230" s="299" t="s">
        <v>1656</v>
      </c>
      <c r="E230" s="19" t="s">
        <v>199</v>
      </c>
      <c r="F230" s="300">
        <v>2.7000000000000002</v>
      </c>
      <c r="G230" s="41"/>
      <c r="H230" s="47"/>
    </row>
    <row r="231" s="2" customFormat="1" ht="16.8" customHeight="1">
      <c r="A231" s="41"/>
      <c r="B231" s="47"/>
      <c r="C231" s="299" t="s">
        <v>1557</v>
      </c>
      <c r="D231" s="299" t="s">
        <v>1657</v>
      </c>
      <c r="E231" s="19" t="s">
        <v>199</v>
      </c>
      <c r="F231" s="300">
        <v>2.7000000000000002</v>
      </c>
      <c r="G231" s="41"/>
      <c r="H231" s="47"/>
    </row>
    <row r="232" s="2" customFormat="1" ht="16.8" customHeight="1">
      <c r="A232" s="41"/>
      <c r="B232" s="47"/>
      <c r="C232" s="299" t="s">
        <v>786</v>
      </c>
      <c r="D232" s="299" t="s">
        <v>1658</v>
      </c>
      <c r="E232" s="19" t="s">
        <v>405</v>
      </c>
      <c r="F232" s="300">
        <v>1.1879999999999999</v>
      </c>
      <c r="G232" s="41"/>
      <c r="H232" s="47"/>
    </row>
    <row r="233" s="2" customFormat="1" ht="16.8" customHeight="1">
      <c r="A233" s="41"/>
      <c r="B233" s="47"/>
      <c r="C233" s="299" t="s">
        <v>793</v>
      </c>
      <c r="D233" s="299" t="s">
        <v>1659</v>
      </c>
      <c r="E233" s="19" t="s">
        <v>405</v>
      </c>
      <c r="F233" s="300">
        <v>4.7519999999999998</v>
      </c>
      <c r="G233" s="41"/>
      <c r="H233" s="47"/>
    </row>
    <row r="234" s="2" customFormat="1" ht="16.8" customHeight="1">
      <c r="A234" s="41"/>
      <c r="B234" s="47"/>
      <c r="C234" s="299" t="s">
        <v>799</v>
      </c>
      <c r="D234" s="299" t="s">
        <v>1660</v>
      </c>
      <c r="E234" s="19" t="s">
        <v>405</v>
      </c>
      <c r="F234" s="300">
        <v>1.1879999999999999</v>
      </c>
      <c r="G234" s="41"/>
      <c r="H234" s="47"/>
    </row>
    <row r="235" s="2" customFormat="1" ht="16.8" customHeight="1">
      <c r="A235" s="41"/>
      <c r="B235" s="47"/>
      <c r="C235" s="295" t="s">
        <v>1466</v>
      </c>
      <c r="D235" s="296" t="s">
        <v>211</v>
      </c>
      <c r="E235" s="297" t="s">
        <v>203</v>
      </c>
      <c r="F235" s="298">
        <v>32.670000000000002</v>
      </c>
      <c r="G235" s="41"/>
      <c r="H235" s="47"/>
    </row>
    <row r="236" s="2" customFormat="1" ht="16.8" customHeight="1">
      <c r="A236" s="41"/>
      <c r="B236" s="47"/>
      <c r="C236" s="299" t="s">
        <v>1466</v>
      </c>
      <c r="D236" s="299" t="s">
        <v>1530</v>
      </c>
      <c r="E236" s="19" t="s">
        <v>44</v>
      </c>
      <c r="F236" s="300">
        <v>32.670000000000002</v>
      </c>
      <c r="G236" s="41"/>
      <c r="H236" s="47"/>
    </row>
    <row r="237" s="2" customFormat="1" ht="16.8" customHeight="1">
      <c r="A237" s="41"/>
      <c r="B237" s="47"/>
      <c r="C237" s="301" t="s">
        <v>1611</v>
      </c>
      <c r="D237" s="41"/>
      <c r="E237" s="41"/>
      <c r="F237" s="41"/>
      <c r="G237" s="41"/>
      <c r="H237" s="47"/>
    </row>
    <row r="238" s="2" customFormat="1" ht="16.8" customHeight="1">
      <c r="A238" s="41"/>
      <c r="B238" s="47"/>
      <c r="C238" s="299" t="s">
        <v>417</v>
      </c>
      <c r="D238" s="299" t="s">
        <v>1629</v>
      </c>
      <c r="E238" s="19" t="s">
        <v>203</v>
      </c>
      <c r="F238" s="300">
        <v>32.670000000000002</v>
      </c>
      <c r="G238" s="41"/>
      <c r="H238" s="47"/>
    </row>
    <row r="239" s="2" customFormat="1" ht="16.8" customHeight="1">
      <c r="A239" s="41"/>
      <c r="B239" s="47"/>
      <c r="C239" s="299" t="s">
        <v>1515</v>
      </c>
      <c r="D239" s="299" t="s">
        <v>1661</v>
      </c>
      <c r="E239" s="19" t="s">
        <v>203</v>
      </c>
      <c r="F239" s="300">
        <v>65.340000000000003</v>
      </c>
      <c r="G239" s="41"/>
      <c r="H239" s="47"/>
    </row>
    <row r="240" s="2" customFormat="1" ht="16.8" customHeight="1">
      <c r="A240" s="41"/>
      <c r="B240" s="47"/>
      <c r="C240" s="299" t="s">
        <v>397</v>
      </c>
      <c r="D240" s="299" t="s">
        <v>1623</v>
      </c>
      <c r="E240" s="19" t="s">
        <v>203</v>
      </c>
      <c r="F240" s="300">
        <v>32.670000000000002</v>
      </c>
      <c r="G240" s="41"/>
      <c r="H240" s="47"/>
    </row>
    <row r="241" s="2" customFormat="1" ht="16.8" customHeight="1">
      <c r="A241" s="41"/>
      <c r="B241" s="47"/>
      <c r="C241" s="299" t="s">
        <v>410</v>
      </c>
      <c r="D241" s="299" t="s">
        <v>1620</v>
      </c>
      <c r="E241" s="19" t="s">
        <v>203</v>
      </c>
      <c r="F241" s="300">
        <v>17.82</v>
      </c>
      <c r="G241" s="41"/>
      <c r="H241" s="47"/>
    </row>
    <row r="242" s="2" customFormat="1" ht="16.8" customHeight="1">
      <c r="A242" s="41"/>
      <c r="B242" s="47"/>
      <c r="C242" s="295" t="s">
        <v>1451</v>
      </c>
      <c r="D242" s="296" t="s">
        <v>1452</v>
      </c>
      <c r="E242" s="297" t="s">
        <v>199</v>
      </c>
      <c r="F242" s="298">
        <v>3</v>
      </c>
      <c r="G242" s="41"/>
      <c r="H242" s="47"/>
    </row>
    <row r="243" s="2" customFormat="1" ht="16.8" customHeight="1">
      <c r="A243" s="41"/>
      <c r="B243" s="47"/>
      <c r="C243" s="299" t="s">
        <v>1451</v>
      </c>
      <c r="D243" s="299" t="s">
        <v>1481</v>
      </c>
      <c r="E243" s="19" t="s">
        <v>44</v>
      </c>
      <c r="F243" s="300">
        <v>3</v>
      </c>
      <c r="G243" s="41"/>
      <c r="H243" s="47"/>
    </row>
    <row r="244" s="2" customFormat="1" ht="16.8" customHeight="1">
      <c r="A244" s="41"/>
      <c r="B244" s="47"/>
      <c r="C244" s="301" t="s">
        <v>1611</v>
      </c>
      <c r="D244" s="41"/>
      <c r="E244" s="41"/>
      <c r="F244" s="41"/>
      <c r="G244" s="41"/>
      <c r="H244" s="47"/>
    </row>
    <row r="245" s="2" customFormat="1" ht="16.8" customHeight="1">
      <c r="A245" s="41"/>
      <c r="B245" s="47"/>
      <c r="C245" s="299" t="s">
        <v>1477</v>
      </c>
      <c r="D245" s="299" t="s">
        <v>1662</v>
      </c>
      <c r="E245" s="19" t="s">
        <v>199</v>
      </c>
      <c r="F245" s="300">
        <v>3</v>
      </c>
      <c r="G245" s="41"/>
      <c r="H245" s="47"/>
    </row>
    <row r="246" s="2" customFormat="1" ht="16.8" customHeight="1">
      <c r="A246" s="41"/>
      <c r="B246" s="47"/>
      <c r="C246" s="299" t="s">
        <v>1553</v>
      </c>
      <c r="D246" s="299" t="s">
        <v>1663</v>
      </c>
      <c r="E246" s="19" t="s">
        <v>199</v>
      </c>
      <c r="F246" s="300">
        <v>3</v>
      </c>
      <c r="G246" s="41"/>
      <c r="H246" s="47"/>
    </row>
    <row r="247" s="2" customFormat="1" ht="16.8" customHeight="1">
      <c r="A247" s="41"/>
      <c r="B247" s="47"/>
      <c r="C247" s="299" t="s">
        <v>1561</v>
      </c>
      <c r="D247" s="299" t="s">
        <v>1664</v>
      </c>
      <c r="E247" s="19" t="s">
        <v>199</v>
      </c>
      <c r="F247" s="300">
        <v>3</v>
      </c>
      <c r="G247" s="41"/>
      <c r="H247" s="47"/>
    </row>
    <row r="248" s="2" customFormat="1" ht="16.8" customHeight="1">
      <c r="A248" s="41"/>
      <c r="B248" s="47"/>
      <c r="C248" s="299" t="s">
        <v>1598</v>
      </c>
      <c r="D248" s="299" t="s">
        <v>1665</v>
      </c>
      <c r="E248" s="19" t="s">
        <v>199</v>
      </c>
      <c r="F248" s="300">
        <v>3</v>
      </c>
      <c r="G248" s="41"/>
      <c r="H248" s="47"/>
    </row>
    <row r="249" s="2" customFormat="1" ht="16.8" customHeight="1">
      <c r="A249" s="41"/>
      <c r="B249" s="47"/>
      <c r="C249" s="295" t="s">
        <v>1458</v>
      </c>
      <c r="D249" s="296" t="s">
        <v>1459</v>
      </c>
      <c r="E249" s="297" t="s">
        <v>199</v>
      </c>
      <c r="F249" s="298">
        <v>48</v>
      </c>
      <c r="G249" s="41"/>
      <c r="H249" s="47"/>
    </row>
    <row r="250" s="2" customFormat="1" ht="16.8" customHeight="1">
      <c r="A250" s="41"/>
      <c r="B250" s="47"/>
      <c r="C250" s="299" t="s">
        <v>44</v>
      </c>
      <c r="D250" s="299" t="s">
        <v>1492</v>
      </c>
      <c r="E250" s="19" t="s">
        <v>44</v>
      </c>
      <c r="F250" s="300">
        <v>48</v>
      </c>
      <c r="G250" s="41"/>
      <c r="H250" s="47"/>
    </row>
    <row r="251" s="2" customFormat="1" ht="16.8" customHeight="1">
      <c r="A251" s="41"/>
      <c r="B251" s="47"/>
      <c r="C251" s="299" t="s">
        <v>1458</v>
      </c>
      <c r="D251" s="299" t="s">
        <v>248</v>
      </c>
      <c r="E251" s="19" t="s">
        <v>44</v>
      </c>
      <c r="F251" s="300">
        <v>48</v>
      </c>
      <c r="G251" s="41"/>
      <c r="H251" s="47"/>
    </row>
    <row r="252" s="2" customFormat="1" ht="16.8" customHeight="1">
      <c r="A252" s="41"/>
      <c r="B252" s="47"/>
      <c r="C252" s="301" t="s">
        <v>1611</v>
      </c>
      <c r="D252" s="41"/>
      <c r="E252" s="41"/>
      <c r="F252" s="41"/>
      <c r="G252" s="41"/>
      <c r="H252" s="47"/>
    </row>
    <row r="253" s="2" customFormat="1" ht="16.8" customHeight="1">
      <c r="A253" s="41"/>
      <c r="B253" s="47"/>
      <c r="C253" s="299" t="s">
        <v>1488</v>
      </c>
      <c r="D253" s="299" t="s">
        <v>1666</v>
      </c>
      <c r="E253" s="19" t="s">
        <v>199</v>
      </c>
      <c r="F253" s="300">
        <v>48</v>
      </c>
      <c r="G253" s="41"/>
      <c r="H253" s="47"/>
    </row>
    <row r="254" s="2" customFormat="1" ht="16.8" customHeight="1">
      <c r="A254" s="41"/>
      <c r="B254" s="47"/>
      <c r="C254" s="299" t="s">
        <v>1540</v>
      </c>
      <c r="D254" s="299" t="s">
        <v>1667</v>
      </c>
      <c r="E254" s="19" t="s">
        <v>199</v>
      </c>
      <c r="F254" s="300">
        <v>48</v>
      </c>
      <c r="G254" s="41"/>
      <c r="H254" s="47"/>
    </row>
    <row r="255" s="2" customFormat="1" ht="16.8" customHeight="1">
      <c r="A255" s="41"/>
      <c r="B255" s="47"/>
      <c r="C255" s="299" t="s">
        <v>452</v>
      </c>
      <c r="D255" s="299" t="s">
        <v>1668</v>
      </c>
      <c r="E255" s="19" t="s">
        <v>199</v>
      </c>
      <c r="F255" s="300">
        <v>48</v>
      </c>
      <c r="G255" s="41"/>
      <c r="H255" s="47"/>
    </row>
    <row r="256" s="2" customFormat="1" ht="7.44" customHeight="1">
      <c r="A256" s="41"/>
      <c r="B256" s="168"/>
      <c r="C256" s="169"/>
      <c r="D256" s="169"/>
      <c r="E256" s="169"/>
      <c r="F256" s="169"/>
      <c r="G256" s="169"/>
      <c r="H256" s="47"/>
    </row>
    <row r="257" s="2" customFormat="1">
      <c r="A257" s="41"/>
      <c r="B257" s="41"/>
      <c r="C257" s="41"/>
      <c r="D257" s="41"/>
      <c r="E257" s="41"/>
      <c r="F257" s="41"/>
      <c r="G257" s="41"/>
      <c r="H257" s="41"/>
    </row>
  </sheetData>
  <sheetProtection sheet="1" formatColumns="0" formatRows="0" objects="1" scenarios="1" spinCount="100000" saltValue="mL8YrtgFDOLJa8ilgBMOHhP3RBB47URFehO0Wt2WyUAbahUr8c3kbi2z2PRdWWccESRx8uR7Hwq+Tmximby7Ww==" hashValue="uELhsyWwmmfJ1MBA/ikUeQdeBW8mkqkdONjsVZmJjdjVj+Y30xQH5prHQribVlkx1C18GmOHKVpbdkr0wuJUUw==" algorithmName="SHA-512" password="88F3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6" customFormat="1" ht="45" customHeight="1">
      <c r="B3" s="306"/>
      <c r="C3" s="307" t="s">
        <v>1669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1670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1671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1672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1673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1674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1675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1676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1677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1678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1679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88</v>
      </c>
      <c r="F18" s="313" t="s">
        <v>1680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1681</v>
      </c>
      <c r="F19" s="313" t="s">
        <v>1682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1683</v>
      </c>
      <c r="F20" s="313" t="s">
        <v>1684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1685</v>
      </c>
      <c r="F21" s="313" t="s">
        <v>1686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1687</v>
      </c>
      <c r="F22" s="313" t="s">
        <v>1688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95</v>
      </c>
      <c r="F23" s="313" t="s">
        <v>1689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1690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1691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1692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1693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1694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1695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1696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1697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1698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128</v>
      </c>
      <c r="F36" s="313"/>
      <c r="G36" s="313" t="s">
        <v>1699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1700</v>
      </c>
      <c r="F37" s="313"/>
      <c r="G37" s="313" t="s">
        <v>1701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63</v>
      </c>
      <c r="F38" s="313"/>
      <c r="G38" s="313" t="s">
        <v>1702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64</v>
      </c>
      <c r="F39" s="313"/>
      <c r="G39" s="313" t="s">
        <v>1703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129</v>
      </c>
      <c r="F40" s="313"/>
      <c r="G40" s="313" t="s">
        <v>1704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130</v>
      </c>
      <c r="F41" s="313"/>
      <c r="G41" s="313" t="s">
        <v>1705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1706</v>
      </c>
      <c r="F42" s="313"/>
      <c r="G42" s="313" t="s">
        <v>1707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1708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1709</v>
      </c>
      <c r="F44" s="313"/>
      <c r="G44" s="313" t="s">
        <v>1710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132</v>
      </c>
      <c r="F45" s="313"/>
      <c r="G45" s="313" t="s">
        <v>1711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1712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1713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1714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1715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1716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1717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1718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1719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1720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1721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1722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1723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1724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1725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1726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1727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1728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1729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1730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1731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1732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1733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1734</v>
      </c>
      <c r="D76" s="331"/>
      <c r="E76" s="331"/>
      <c r="F76" s="331" t="s">
        <v>1735</v>
      </c>
      <c r="G76" s="332"/>
      <c r="H76" s="331" t="s">
        <v>64</v>
      </c>
      <c r="I76" s="331" t="s">
        <v>67</v>
      </c>
      <c r="J76" s="331" t="s">
        <v>1736</v>
      </c>
      <c r="K76" s="330"/>
    </row>
    <row r="77" s="1" customFormat="1" ht="17.25" customHeight="1">
      <c r="B77" s="328"/>
      <c r="C77" s="333" t="s">
        <v>1737</v>
      </c>
      <c r="D77" s="333"/>
      <c r="E77" s="333"/>
      <c r="F77" s="334" t="s">
        <v>1738</v>
      </c>
      <c r="G77" s="335"/>
      <c r="H77" s="333"/>
      <c r="I77" s="333"/>
      <c r="J77" s="333" t="s">
        <v>1739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63</v>
      </c>
      <c r="D79" s="338"/>
      <c r="E79" s="338"/>
      <c r="F79" s="339" t="s">
        <v>197</v>
      </c>
      <c r="G79" s="340"/>
      <c r="H79" s="316" t="s">
        <v>1740</v>
      </c>
      <c r="I79" s="316" t="s">
        <v>1741</v>
      </c>
      <c r="J79" s="316">
        <v>20</v>
      </c>
      <c r="K79" s="330"/>
    </row>
    <row r="80" s="1" customFormat="1" ht="15" customHeight="1">
      <c r="B80" s="328"/>
      <c r="C80" s="316" t="s">
        <v>1742</v>
      </c>
      <c r="D80" s="316"/>
      <c r="E80" s="316"/>
      <c r="F80" s="339" t="s">
        <v>197</v>
      </c>
      <c r="G80" s="340"/>
      <c r="H80" s="316" t="s">
        <v>1743</v>
      </c>
      <c r="I80" s="316" t="s">
        <v>1741</v>
      </c>
      <c r="J80" s="316">
        <v>120</v>
      </c>
      <c r="K80" s="330"/>
    </row>
    <row r="81" s="1" customFormat="1" ht="15" customHeight="1">
      <c r="B81" s="341"/>
      <c r="C81" s="316" t="s">
        <v>1744</v>
      </c>
      <c r="D81" s="316"/>
      <c r="E81" s="316"/>
      <c r="F81" s="339" t="s">
        <v>1745</v>
      </c>
      <c r="G81" s="340"/>
      <c r="H81" s="316" t="s">
        <v>1746</v>
      </c>
      <c r="I81" s="316" t="s">
        <v>1741</v>
      </c>
      <c r="J81" s="316">
        <v>50</v>
      </c>
      <c r="K81" s="330"/>
    </row>
    <row r="82" s="1" customFormat="1" ht="15" customHeight="1">
      <c r="B82" s="341"/>
      <c r="C82" s="316" t="s">
        <v>1747</v>
      </c>
      <c r="D82" s="316"/>
      <c r="E82" s="316"/>
      <c r="F82" s="339" t="s">
        <v>197</v>
      </c>
      <c r="G82" s="340"/>
      <c r="H82" s="316" t="s">
        <v>1748</v>
      </c>
      <c r="I82" s="316" t="s">
        <v>1749</v>
      </c>
      <c r="J82" s="316"/>
      <c r="K82" s="330"/>
    </row>
    <row r="83" s="1" customFormat="1" ht="15" customHeight="1">
      <c r="B83" s="341"/>
      <c r="C83" s="342" t="s">
        <v>1750</v>
      </c>
      <c r="D83" s="342"/>
      <c r="E83" s="342"/>
      <c r="F83" s="343" t="s">
        <v>1745</v>
      </c>
      <c r="G83" s="342"/>
      <c r="H83" s="342" t="s">
        <v>1751</v>
      </c>
      <c r="I83" s="342" t="s">
        <v>1741</v>
      </c>
      <c r="J83" s="342">
        <v>15</v>
      </c>
      <c r="K83" s="330"/>
    </row>
    <row r="84" s="1" customFormat="1" ht="15" customHeight="1">
      <c r="B84" s="341"/>
      <c r="C84" s="342" t="s">
        <v>1752</v>
      </c>
      <c r="D84" s="342"/>
      <c r="E84" s="342"/>
      <c r="F84" s="343" t="s">
        <v>1745</v>
      </c>
      <c r="G84" s="342"/>
      <c r="H84" s="342" t="s">
        <v>1753</v>
      </c>
      <c r="I84" s="342" t="s">
        <v>1741</v>
      </c>
      <c r="J84" s="342">
        <v>15</v>
      </c>
      <c r="K84" s="330"/>
    </row>
    <row r="85" s="1" customFormat="1" ht="15" customHeight="1">
      <c r="B85" s="341"/>
      <c r="C85" s="342" t="s">
        <v>1754</v>
      </c>
      <c r="D85" s="342"/>
      <c r="E85" s="342"/>
      <c r="F85" s="343" t="s">
        <v>1745</v>
      </c>
      <c r="G85" s="342"/>
      <c r="H85" s="342" t="s">
        <v>1755</v>
      </c>
      <c r="I85" s="342" t="s">
        <v>1741</v>
      </c>
      <c r="J85" s="342">
        <v>20</v>
      </c>
      <c r="K85" s="330"/>
    </row>
    <row r="86" s="1" customFormat="1" ht="15" customHeight="1">
      <c r="B86" s="341"/>
      <c r="C86" s="342" t="s">
        <v>1756</v>
      </c>
      <c r="D86" s="342"/>
      <c r="E86" s="342"/>
      <c r="F86" s="343" t="s">
        <v>1745</v>
      </c>
      <c r="G86" s="342"/>
      <c r="H86" s="342" t="s">
        <v>1757</v>
      </c>
      <c r="I86" s="342" t="s">
        <v>1741</v>
      </c>
      <c r="J86" s="342">
        <v>20</v>
      </c>
      <c r="K86" s="330"/>
    </row>
    <row r="87" s="1" customFormat="1" ht="15" customHeight="1">
      <c r="B87" s="341"/>
      <c r="C87" s="316" t="s">
        <v>1758</v>
      </c>
      <c r="D87" s="316"/>
      <c r="E87" s="316"/>
      <c r="F87" s="339" t="s">
        <v>1745</v>
      </c>
      <c r="G87" s="340"/>
      <c r="H87" s="316" t="s">
        <v>1759</v>
      </c>
      <c r="I87" s="316" t="s">
        <v>1741</v>
      </c>
      <c r="J87" s="316">
        <v>50</v>
      </c>
      <c r="K87" s="330"/>
    </row>
    <row r="88" s="1" customFormat="1" ht="15" customHeight="1">
      <c r="B88" s="341"/>
      <c r="C88" s="316" t="s">
        <v>1760</v>
      </c>
      <c r="D88" s="316"/>
      <c r="E88" s="316"/>
      <c r="F88" s="339" t="s">
        <v>1745</v>
      </c>
      <c r="G88" s="340"/>
      <c r="H88" s="316" t="s">
        <v>1761</v>
      </c>
      <c r="I88" s="316" t="s">
        <v>1741</v>
      </c>
      <c r="J88" s="316">
        <v>20</v>
      </c>
      <c r="K88" s="330"/>
    </row>
    <row r="89" s="1" customFormat="1" ht="15" customHeight="1">
      <c r="B89" s="341"/>
      <c r="C89" s="316" t="s">
        <v>1762</v>
      </c>
      <c r="D89" s="316"/>
      <c r="E89" s="316"/>
      <c r="F89" s="339" t="s">
        <v>1745</v>
      </c>
      <c r="G89" s="340"/>
      <c r="H89" s="316" t="s">
        <v>1763</v>
      </c>
      <c r="I89" s="316" t="s">
        <v>1741</v>
      </c>
      <c r="J89" s="316">
        <v>20</v>
      </c>
      <c r="K89" s="330"/>
    </row>
    <row r="90" s="1" customFormat="1" ht="15" customHeight="1">
      <c r="B90" s="341"/>
      <c r="C90" s="316" t="s">
        <v>1764</v>
      </c>
      <c r="D90" s="316"/>
      <c r="E90" s="316"/>
      <c r="F90" s="339" t="s">
        <v>1745</v>
      </c>
      <c r="G90" s="340"/>
      <c r="H90" s="316" t="s">
        <v>1765</v>
      </c>
      <c r="I90" s="316" t="s">
        <v>1741</v>
      </c>
      <c r="J90" s="316">
        <v>50</v>
      </c>
      <c r="K90" s="330"/>
    </row>
    <row r="91" s="1" customFormat="1" ht="15" customHeight="1">
      <c r="B91" s="341"/>
      <c r="C91" s="316" t="s">
        <v>1766</v>
      </c>
      <c r="D91" s="316"/>
      <c r="E91" s="316"/>
      <c r="F91" s="339" t="s">
        <v>1745</v>
      </c>
      <c r="G91" s="340"/>
      <c r="H91" s="316" t="s">
        <v>1766</v>
      </c>
      <c r="I91" s="316" t="s">
        <v>1741</v>
      </c>
      <c r="J91" s="316">
        <v>50</v>
      </c>
      <c r="K91" s="330"/>
    </row>
    <row r="92" s="1" customFormat="1" ht="15" customHeight="1">
      <c r="B92" s="341"/>
      <c r="C92" s="316" t="s">
        <v>1767</v>
      </c>
      <c r="D92" s="316"/>
      <c r="E92" s="316"/>
      <c r="F92" s="339" t="s">
        <v>1745</v>
      </c>
      <c r="G92" s="340"/>
      <c r="H92" s="316" t="s">
        <v>1768</v>
      </c>
      <c r="I92" s="316" t="s">
        <v>1741</v>
      </c>
      <c r="J92" s="316">
        <v>255</v>
      </c>
      <c r="K92" s="330"/>
    </row>
    <row r="93" s="1" customFormat="1" ht="15" customHeight="1">
      <c r="B93" s="341"/>
      <c r="C93" s="316" t="s">
        <v>1769</v>
      </c>
      <c r="D93" s="316"/>
      <c r="E93" s="316"/>
      <c r="F93" s="339" t="s">
        <v>197</v>
      </c>
      <c r="G93" s="340"/>
      <c r="H93" s="316" t="s">
        <v>1770</v>
      </c>
      <c r="I93" s="316" t="s">
        <v>1771</v>
      </c>
      <c r="J93" s="316"/>
      <c r="K93" s="330"/>
    </row>
    <row r="94" s="1" customFormat="1" ht="15" customHeight="1">
      <c r="B94" s="341"/>
      <c r="C94" s="316" t="s">
        <v>1772</v>
      </c>
      <c r="D94" s="316"/>
      <c r="E94" s="316"/>
      <c r="F94" s="339" t="s">
        <v>197</v>
      </c>
      <c r="G94" s="340"/>
      <c r="H94" s="316" t="s">
        <v>1773</v>
      </c>
      <c r="I94" s="316" t="s">
        <v>1774</v>
      </c>
      <c r="J94" s="316"/>
      <c r="K94" s="330"/>
    </row>
    <row r="95" s="1" customFormat="1" ht="15" customHeight="1">
      <c r="B95" s="341"/>
      <c r="C95" s="316" t="s">
        <v>1775</v>
      </c>
      <c r="D95" s="316"/>
      <c r="E95" s="316"/>
      <c r="F95" s="339" t="s">
        <v>197</v>
      </c>
      <c r="G95" s="340"/>
      <c r="H95" s="316" t="s">
        <v>1775</v>
      </c>
      <c r="I95" s="316" t="s">
        <v>1774</v>
      </c>
      <c r="J95" s="316"/>
      <c r="K95" s="330"/>
    </row>
    <row r="96" s="1" customFormat="1" ht="15" customHeight="1">
      <c r="B96" s="341"/>
      <c r="C96" s="316" t="s">
        <v>48</v>
      </c>
      <c r="D96" s="316"/>
      <c r="E96" s="316"/>
      <c r="F96" s="339" t="s">
        <v>197</v>
      </c>
      <c r="G96" s="340"/>
      <c r="H96" s="316" t="s">
        <v>1776</v>
      </c>
      <c r="I96" s="316" t="s">
        <v>1774</v>
      </c>
      <c r="J96" s="316"/>
      <c r="K96" s="330"/>
    </row>
    <row r="97" s="1" customFormat="1" ht="15" customHeight="1">
      <c r="B97" s="341"/>
      <c r="C97" s="316" t="s">
        <v>58</v>
      </c>
      <c r="D97" s="316"/>
      <c r="E97" s="316"/>
      <c r="F97" s="339" t="s">
        <v>197</v>
      </c>
      <c r="G97" s="340"/>
      <c r="H97" s="316" t="s">
        <v>1777</v>
      </c>
      <c r="I97" s="316" t="s">
        <v>1774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1778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1734</v>
      </c>
      <c r="D103" s="331"/>
      <c r="E103" s="331"/>
      <c r="F103" s="331" t="s">
        <v>1735</v>
      </c>
      <c r="G103" s="332"/>
      <c r="H103" s="331" t="s">
        <v>64</v>
      </c>
      <c r="I103" s="331" t="s">
        <v>67</v>
      </c>
      <c r="J103" s="331" t="s">
        <v>1736</v>
      </c>
      <c r="K103" s="330"/>
    </row>
    <row r="104" s="1" customFormat="1" ht="17.25" customHeight="1">
      <c r="B104" s="328"/>
      <c r="C104" s="333" t="s">
        <v>1737</v>
      </c>
      <c r="D104" s="333"/>
      <c r="E104" s="333"/>
      <c r="F104" s="334" t="s">
        <v>1738</v>
      </c>
      <c r="G104" s="335"/>
      <c r="H104" s="333"/>
      <c r="I104" s="333"/>
      <c r="J104" s="333" t="s">
        <v>1739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63</v>
      </c>
      <c r="D106" s="338"/>
      <c r="E106" s="338"/>
      <c r="F106" s="339" t="s">
        <v>197</v>
      </c>
      <c r="G106" s="316"/>
      <c r="H106" s="316" t="s">
        <v>1779</v>
      </c>
      <c r="I106" s="316" t="s">
        <v>1741</v>
      </c>
      <c r="J106" s="316">
        <v>20</v>
      </c>
      <c r="K106" s="330"/>
    </row>
    <row r="107" s="1" customFormat="1" ht="15" customHeight="1">
      <c r="B107" s="328"/>
      <c r="C107" s="316" t="s">
        <v>1742</v>
      </c>
      <c r="D107" s="316"/>
      <c r="E107" s="316"/>
      <c r="F107" s="339" t="s">
        <v>197</v>
      </c>
      <c r="G107" s="316"/>
      <c r="H107" s="316" t="s">
        <v>1779</v>
      </c>
      <c r="I107" s="316" t="s">
        <v>1741</v>
      </c>
      <c r="J107" s="316">
        <v>120</v>
      </c>
      <c r="K107" s="330"/>
    </row>
    <row r="108" s="1" customFormat="1" ht="15" customHeight="1">
      <c r="B108" s="341"/>
      <c r="C108" s="316" t="s">
        <v>1744</v>
      </c>
      <c r="D108" s="316"/>
      <c r="E108" s="316"/>
      <c r="F108" s="339" t="s">
        <v>1745</v>
      </c>
      <c r="G108" s="316"/>
      <c r="H108" s="316" t="s">
        <v>1779</v>
      </c>
      <c r="I108" s="316" t="s">
        <v>1741</v>
      </c>
      <c r="J108" s="316">
        <v>50</v>
      </c>
      <c r="K108" s="330"/>
    </row>
    <row r="109" s="1" customFormat="1" ht="15" customHeight="1">
      <c r="B109" s="341"/>
      <c r="C109" s="316" t="s">
        <v>1747</v>
      </c>
      <c r="D109" s="316"/>
      <c r="E109" s="316"/>
      <c r="F109" s="339" t="s">
        <v>197</v>
      </c>
      <c r="G109" s="316"/>
      <c r="H109" s="316" t="s">
        <v>1779</v>
      </c>
      <c r="I109" s="316" t="s">
        <v>1749</v>
      </c>
      <c r="J109" s="316"/>
      <c r="K109" s="330"/>
    </row>
    <row r="110" s="1" customFormat="1" ht="15" customHeight="1">
      <c r="B110" s="341"/>
      <c r="C110" s="316" t="s">
        <v>1758</v>
      </c>
      <c r="D110" s="316"/>
      <c r="E110" s="316"/>
      <c r="F110" s="339" t="s">
        <v>1745</v>
      </c>
      <c r="G110" s="316"/>
      <c r="H110" s="316" t="s">
        <v>1779</v>
      </c>
      <c r="I110" s="316" t="s">
        <v>1741</v>
      </c>
      <c r="J110" s="316">
        <v>50</v>
      </c>
      <c r="K110" s="330"/>
    </row>
    <row r="111" s="1" customFormat="1" ht="15" customHeight="1">
      <c r="B111" s="341"/>
      <c r="C111" s="316" t="s">
        <v>1766</v>
      </c>
      <c r="D111" s="316"/>
      <c r="E111" s="316"/>
      <c r="F111" s="339" t="s">
        <v>1745</v>
      </c>
      <c r="G111" s="316"/>
      <c r="H111" s="316" t="s">
        <v>1779</v>
      </c>
      <c r="I111" s="316" t="s">
        <v>1741</v>
      </c>
      <c r="J111" s="316">
        <v>50</v>
      </c>
      <c r="K111" s="330"/>
    </row>
    <row r="112" s="1" customFormat="1" ht="15" customHeight="1">
      <c r="B112" s="341"/>
      <c r="C112" s="316" t="s">
        <v>1764</v>
      </c>
      <c r="D112" s="316"/>
      <c r="E112" s="316"/>
      <c r="F112" s="339" t="s">
        <v>1745</v>
      </c>
      <c r="G112" s="316"/>
      <c r="H112" s="316" t="s">
        <v>1779</v>
      </c>
      <c r="I112" s="316" t="s">
        <v>1741</v>
      </c>
      <c r="J112" s="316">
        <v>50</v>
      </c>
      <c r="K112" s="330"/>
    </row>
    <row r="113" s="1" customFormat="1" ht="15" customHeight="1">
      <c r="B113" s="341"/>
      <c r="C113" s="316" t="s">
        <v>63</v>
      </c>
      <c r="D113" s="316"/>
      <c r="E113" s="316"/>
      <c r="F113" s="339" t="s">
        <v>197</v>
      </c>
      <c r="G113" s="316"/>
      <c r="H113" s="316" t="s">
        <v>1780</v>
      </c>
      <c r="I113" s="316" t="s">
        <v>1741</v>
      </c>
      <c r="J113" s="316">
        <v>20</v>
      </c>
      <c r="K113" s="330"/>
    </row>
    <row r="114" s="1" customFormat="1" ht="15" customHeight="1">
      <c r="B114" s="341"/>
      <c r="C114" s="316" t="s">
        <v>1781</v>
      </c>
      <c r="D114" s="316"/>
      <c r="E114" s="316"/>
      <c r="F114" s="339" t="s">
        <v>197</v>
      </c>
      <c r="G114" s="316"/>
      <c r="H114" s="316" t="s">
        <v>1782</v>
      </c>
      <c r="I114" s="316" t="s">
        <v>1741</v>
      </c>
      <c r="J114" s="316">
        <v>120</v>
      </c>
      <c r="K114" s="330"/>
    </row>
    <row r="115" s="1" customFormat="1" ht="15" customHeight="1">
      <c r="B115" s="341"/>
      <c r="C115" s="316" t="s">
        <v>48</v>
      </c>
      <c r="D115" s="316"/>
      <c r="E115" s="316"/>
      <c r="F115" s="339" t="s">
        <v>197</v>
      </c>
      <c r="G115" s="316"/>
      <c r="H115" s="316" t="s">
        <v>1783</v>
      </c>
      <c r="I115" s="316" t="s">
        <v>1774</v>
      </c>
      <c r="J115" s="316"/>
      <c r="K115" s="330"/>
    </row>
    <row r="116" s="1" customFormat="1" ht="15" customHeight="1">
      <c r="B116" s="341"/>
      <c r="C116" s="316" t="s">
        <v>58</v>
      </c>
      <c r="D116" s="316"/>
      <c r="E116" s="316"/>
      <c r="F116" s="339" t="s">
        <v>197</v>
      </c>
      <c r="G116" s="316"/>
      <c r="H116" s="316" t="s">
        <v>1784</v>
      </c>
      <c r="I116" s="316" t="s">
        <v>1774</v>
      </c>
      <c r="J116" s="316"/>
      <c r="K116" s="330"/>
    </row>
    <row r="117" s="1" customFormat="1" ht="15" customHeight="1">
      <c r="B117" s="341"/>
      <c r="C117" s="316" t="s">
        <v>67</v>
      </c>
      <c r="D117" s="316"/>
      <c r="E117" s="316"/>
      <c r="F117" s="339" t="s">
        <v>197</v>
      </c>
      <c r="G117" s="316"/>
      <c r="H117" s="316" t="s">
        <v>1785</v>
      </c>
      <c r="I117" s="316" t="s">
        <v>1786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1787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1734</v>
      </c>
      <c r="D123" s="331"/>
      <c r="E123" s="331"/>
      <c r="F123" s="331" t="s">
        <v>1735</v>
      </c>
      <c r="G123" s="332"/>
      <c r="H123" s="331" t="s">
        <v>64</v>
      </c>
      <c r="I123" s="331" t="s">
        <v>67</v>
      </c>
      <c r="J123" s="331" t="s">
        <v>1736</v>
      </c>
      <c r="K123" s="360"/>
    </row>
    <row r="124" s="1" customFormat="1" ht="17.25" customHeight="1">
      <c r="B124" s="359"/>
      <c r="C124" s="333" t="s">
        <v>1737</v>
      </c>
      <c r="D124" s="333"/>
      <c r="E124" s="333"/>
      <c r="F124" s="334" t="s">
        <v>1738</v>
      </c>
      <c r="G124" s="335"/>
      <c r="H124" s="333"/>
      <c r="I124" s="333"/>
      <c r="J124" s="333" t="s">
        <v>1739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1742</v>
      </c>
      <c r="D126" s="338"/>
      <c r="E126" s="338"/>
      <c r="F126" s="339" t="s">
        <v>197</v>
      </c>
      <c r="G126" s="316"/>
      <c r="H126" s="316" t="s">
        <v>1779</v>
      </c>
      <c r="I126" s="316" t="s">
        <v>1741</v>
      </c>
      <c r="J126" s="316">
        <v>120</v>
      </c>
      <c r="K126" s="364"/>
    </row>
    <row r="127" s="1" customFormat="1" ht="15" customHeight="1">
      <c r="B127" s="361"/>
      <c r="C127" s="316" t="s">
        <v>1788</v>
      </c>
      <c r="D127" s="316"/>
      <c r="E127" s="316"/>
      <c r="F127" s="339" t="s">
        <v>197</v>
      </c>
      <c r="G127" s="316"/>
      <c r="H127" s="316" t="s">
        <v>1789</v>
      </c>
      <c r="I127" s="316" t="s">
        <v>1741</v>
      </c>
      <c r="J127" s="316" t="s">
        <v>1790</v>
      </c>
      <c r="K127" s="364"/>
    </row>
    <row r="128" s="1" customFormat="1" ht="15" customHeight="1">
      <c r="B128" s="361"/>
      <c r="C128" s="316" t="s">
        <v>95</v>
      </c>
      <c r="D128" s="316"/>
      <c r="E128" s="316"/>
      <c r="F128" s="339" t="s">
        <v>197</v>
      </c>
      <c r="G128" s="316"/>
      <c r="H128" s="316" t="s">
        <v>1791</v>
      </c>
      <c r="I128" s="316" t="s">
        <v>1741</v>
      </c>
      <c r="J128" s="316" t="s">
        <v>1790</v>
      </c>
      <c r="K128" s="364"/>
    </row>
    <row r="129" s="1" customFormat="1" ht="15" customHeight="1">
      <c r="B129" s="361"/>
      <c r="C129" s="316" t="s">
        <v>1750</v>
      </c>
      <c r="D129" s="316"/>
      <c r="E129" s="316"/>
      <c r="F129" s="339" t="s">
        <v>1745</v>
      </c>
      <c r="G129" s="316"/>
      <c r="H129" s="316" t="s">
        <v>1751</v>
      </c>
      <c r="I129" s="316" t="s">
        <v>1741</v>
      </c>
      <c r="J129" s="316">
        <v>15</v>
      </c>
      <c r="K129" s="364"/>
    </row>
    <row r="130" s="1" customFormat="1" ht="15" customHeight="1">
      <c r="B130" s="361"/>
      <c r="C130" s="342" t="s">
        <v>1752</v>
      </c>
      <c r="D130" s="342"/>
      <c r="E130" s="342"/>
      <c r="F130" s="343" t="s">
        <v>1745</v>
      </c>
      <c r="G130" s="342"/>
      <c r="H130" s="342" t="s">
        <v>1753</v>
      </c>
      <c r="I130" s="342" t="s">
        <v>1741</v>
      </c>
      <c r="J130" s="342">
        <v>15</v>
      </c>
      <c r="K130" s="364"/>
    </row>
    <row r="131" s="1" customFormat="1" ht="15" customHeight="1">
      <c r="B131" s="361"/>
      <c r="C131" s="342" t="s">
        <v>1754</v>
      </c>
      <c r="D131" s="342"/>
      <c r="E131" s="342"/>
      <c r="F131" s="343" t="s">
        <v>1745</v>
      </c>
      <c r="G131" s="342"/>
      <c r="H131" s="342" t="s">
        <v>1755</v>
      </c>
      <c r="I131" s="342" t="s">
        <v>1741</v>
      </c>
      <c r="J131" s="342">
        <v>20</v>
      </c>
      <c r="K131" s="364"/>
    </row>
    <row r="132" s="1" customFormat="1" ht="15" customHeight="1">
      <c r="B132" s="361"/>
      <c r="C132" s="342" t="s">
        <v>1756</v>
      </c>
      <c r="D132" s="342"/>
      <c r="E132" s="342"/>
      <c r="F132" s="343" t="s">
        <v>1745</v>
      </c>
      <c r="G132" s="342"/>
      <c r="H132" s="342" t="s">
        <v>1757</v>
      </c>
      <c r="I132" s="342" t="s">
        <v>1741</v>
      </c>
      <c r="J132" s="342">
        <v>20</v>
      </c>
      <c r="K132" s="364"/>
    </row>
    <row r="133" s="1" customFormat="1" ht="15" customHeight="1">
      <c r="B133" s="361"/>
      <c r="C133" s="316" t="s">
        <v>1744</v>
      </c>
      <c r="D133" s="316"/>
      <c r="E133" s="316"/>
      <c r="F133" s="339" t="s">
        <v>1745</v>
      </c>
      <c r="G133" s="316"/>
      <c r="H133" s="316" t="s">
        <v>1779</v>
      </c>
      <c r="I133" s="316" t="s">
        <v>1741</v>
      </c>
      <c r="J133" s="316">
        <v>50</v>
      </c>
      <c r="K133" s="364"/>
    </row>
    <row r="134" s="1" customFormat="1" ht="15" customHeight="1">
      <c r="B134" s="361"/>
      <c r="C134" s="316" t="s">
        <v>1758</v>
      </c>
      <c r="D134" s="316"/>
      <c r="E134" s="316"/>
      <c r="F134" s="339" t="s">
        <v>1745</v>
      </c>
      <c r="G134" s="316"/>
      <c r="H134" s="316" t="s">
        <v>1779</v>
      </c>
      <c r="I134" s="316" t="s">
        <v>1741</v>
      </c>
      <c r="J134" s="316">
        <v>50</v>
      </c>
      <c r="K134" s="364"/>
    </row>
    <row r="135" s="1" customFormat="1" ht="15" customHeight="1">
      <c r="B135" s="361"/>
      <c r="C135" s="316" t="s">
        <v>1764</v>
      </c>
      <c r="D135" s="316"/>
      <c r="E135" s="316"/>
      <c r="F135" s="339" t="s">
        <v>1745</v>
      </c>
      <c r="G135" s="316"/>
      <c r="H135" s="316" t="s">
        <v>1779</v>
      </c>
      <c r="I135" s="316" t="s">
        <v>1741</v>
      </c>
      <c r="J135" s="316">
        <v>50</v>
      </c>
      <c r="K135" s="364"/>
    </row>
    <row r="136" s="1" customFormat="1" ht="15" customHeight="1">
      <c r="B136" s="361"/>
      <c r="C136" s="316" t="s">
        <v>1766</v>
      </c>
      <c r="D136" s="316"/>
      <c r="E136" s="316"/>
      <c r="F136" s="339" t="s">
        <v>1745</v>
      </c>
      <c r="G136" s="316"/>
      <c r="H136" s="316" t="s">
        <v>1779</v>
      </c>
      <c r="I136" s="316" t="s">
        <v>1741</v>
      </c>
      <c r="J136" s="316">
        <v>50</v>
      </c>
      <c r="K136" s="364"/>
    </row>
    <row r="137" s="1" customFormat="1" ht="15" customHeight="1">
      <c r="B137" s="361"/>
      <c r="C137" s="316" t="s">
        <v>1767</v>
      </c>
      <c r="D137" s="316"/>
      <c r="E137" s="316"/>
      <c r="F137" s="339" t="s">
        <v>1745</v>
      </c>
      <c r="G137" s="316"/>
      <c r="H137" s="316" t="s">
        <v>1792</v>
      </c>
      <c r="I137" s="316" t="s">
        <v>1741</v>
      </c>
      <c r="J137" s="316">
        <v>255</v>
      </c>
      <c r="K137" s="364"/>
    </row>
    <row r="138" s="1" customFormat="1" ht="15" customHeight="1">
      <c r="B138" s="361"/>
      <c r="C138" s="316" t="s">
        <v>1769</v>
      </c>
      <c r="D138" s="316"/>
      <c r="E138" s="316"/>
      <c r="F138" s="339" t="s">
        <v>197</v>
      </c>
      <c r="G138" s="316"/>
      <c r="H138" s="316" t="s">
        <v>1793</v>
      </c>
      <c r="I138" s="316" t="s">
        <v>1771</v>
      </c>
      <c r="J138" s="316"/>
      <c r="K138" s="364"/>
    </row>
    <row r="139" s="1" customFormat="1" ht="15" customHeight="1">
      <c r="B139" s="361"/>
      <c r="C139" s="316" t="s">
        <v>1772</v>
      </c>
      <c r="D139" s="316"/>
      <c r="E139" s="316"/>
      <c r="F139" s="339" t="s">
        <v>197</v>
      </c>
      <c r="G139" s="316"/>
      <c r="H139" s="316" t="s">
        <v>1794</v>
      </c>
      <c r="I139" s="316" t="s">
        <v>1774</v>
      </c>
      <c r="J139" s="316"/>
      <c r="K139" s="364"/>
    </row>
    <row r="140" s="1" customFormat="1" ht="15" customHeight="1">
      <c r="B140" s="361"/>
      <c r="C140" s="316" t="s">
        <v>1775</v>
      </c>
      <c r="D140" s="316"/>
      <c r="E140" s="316"/>
      <c r="F140" s="339" t="s">
        <v>197</v>
      </c>
      <c r="G140" s="316"/>
      <c r="H140" s="316" t="s">
        <v>1775</v>
      </c>
      <c r="I140" s="316" t="s">
        <v>1774</v>
      </c>
      <c r="J140" s="316"/>
      <c r="K140" s="364"/>
    </row>
    <row r="141" s="1" customFormat="1" ht="15" customHeight="1">
      <c r="B141" s="361"/>
      <c r="C141" s="316" t="s">
        <v>48</v>
      </c>
      <c r="D141" s="316"/>
      <c r="E141" s="316"/>
      <c r="F141" s="339" t="s">
        <v>197</v>
      </c>
      <c r="G141" s="316"/>
      <c r="H141" s="316" t="s">
        <v>1795</v>
      </c>
      <c r="I141" s="316" t="s">
        <v>1774</v>
      </c>
      <c r="J141" s="316"/>
      <c r="K141" s="364"/>
    </row>
    <row r="142" s="1" customFormat="1" ht="15" customHeight="1">
      <c r="B142" s="361"/>
      <c r="C142" s="316" t="s">
        <v>1796</v>
      </c>
      <c r="D142" s="316"/>
      <c r="E142" s="316"/>
      <c r="F142" s="339" t="s">
        <v>197</v>
      </c>
      <c r="G142" s="316"/>
      <c r="H142" s="316" t="s">
        <v>1797</v>
      </c>
      <c r="I142" s="316" t="s">
        <v>1774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1798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1734</v>
      </c>
      <c r="D148" s="331"/>
      <c r="E148" s="331"/>
      <c r="F148" s="331" t="s">
        <v>1735</v>
      </c>
      <c r="G148" s="332"/>
      <c r="H148" s="331" t="s">
        <v>64</v>
      </c>
      <c r="I148" s="331" t="s">
        <v>67</v>
      </c>
      <c r="J148" s="331" t="s">
        <v>1736</v>
      </c>
      <c r="K148" s="330"/>
    </row>
    <row r="149" s="1" customFormat="1" ht="17.25" customHeight="1">
      <c r="B149" s="328"/>
      <c r="C149" s="333" t="s">
        <v>1737</v>
      </c>
      <c r="D149" s="333"/>
      <c r="E149" s="333"/>
      <c r="F149" s="334" t="s">
        <v>1738</v>
      </c>
      <c r="G149" s="335"/>
      <c r="H149" s="333"/>
      <c r="I149" s="333"/>
      <c r="J149" s="333" t="s">
        <v>1739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1742</v>
      </c>
      <c r="D151" s="316"/>
      <c r="E151" s="316"/>
      <c r="F151" s="369" t="s">
        <v>197</v>
      </c>
      <c r="G151" s="316"/>
      <c r="H151" s="368" t="s">
        <v>1779</v>
      </c>
      <c r="I151" s="368" t="s">
        <v>1741</v>
      </c>
      <c r="J151" s="368">
        <v>120</v>
      </c>
      <c r="K151" s="364"/>
    </row>
    <row r="152" s="1" customFormat="1" ht="15" customHeight="1">
      <c r="B152" s="341"/>
      <c r="C152" s="368" t="s">
        <v>1788</v>
      </c>
      <c r="D152" s="316"/>
      <c r="E152" s="316"/>
      <c r="F152" s="369" t="s">
        <v>197</v>
      </c>
      <c r="G152" s="316"/>
      <c r="H152" s="368" t="s">
        <v>1799</v>
      </c>
      <c r="I152" s="368" t="s">
        <v>1741</v>
      </c>
      <c r="J152" s="368" t="s">
        <v>1790</v>
      </c>
      <c r="K152" s="364"/>
    </row>
    <row r="153" s="1" customFormat="1" ht="15" customHeight="1">
      <c r="B153" s="341"/>
      <c r="C153" s="368" t="s">
        <v>95</v>
      </c>
      <c r="D153" s="316"/>
      <c r="E153" s="316"/>
      <c r="F153" s="369" t="s">
        <v>197</v>
      </c>
      <c r="G153" s="316"/>
      <c r="H153" s="368" t="s">
        <v>1800</v>
      </c>
      <c r="I153" s="368" t="s">
        <v>1741</v>
      </c>
      <c r="J153" s="368" t="s">
        <v>1790</v>
      </c>
      <c r="K153" s="364"/>
    </row>
    <row r="154" s="1" customFormat="1" ht="15" customHeight="1">
      <c r="B154" s="341"/>
      <c r="C154" s="368" t="s">
        <v>1744</v>
      </c>
      <c r="D154" s="316"/>
      <c r="E154" s="316"/>
      <c r="F154" s="369" t="s">
        <v>1745</v>
      </c>
      <c r="G154" s="316"/>
      <c r="H154" s="368" t="s">
        <v>1779</v>
      </c>
      <c r="I154" s="368" t="s">
        <v>1741</v>
      </c>
      <c r="J154" s="368">
        <v>50</v>
      </c>
      <c r="K154" s="364"/>
    </row>
    <row r="155" s="1" customFormat="1" ht="15" customHeight="1">
      <c r="B155" s="341"/>
      <c r="C155" s="368" t="s">
        <v>1747</v>
      </c>
      <c r="D155" s="316"/>
      <c r="E155" s="316"/>
      <c r="F155" s="369" t="s">
        <v>197</v>
      </c>
      <c r="G155" s="316"/>
      <c r="H155" s="368" t="s">
        <v>1779</v>
      </c>
      <c r="I155" s="368" t="s">
        <v>1749</v>
      </c>
      <c r="J155" s="368"/>
      <c r="K155" s="364"/>
    </row>
    <row r="156" s="1" customFormat="1" ht="15" customHeight="1">
      <c r="B156" s="341"/>
      <c r="C156" s="368" t="s">
        <v>1758</v>
      </c>
      <c r="D156" s="316"/>
      <c r="E156" s="316"/>
      <c r="F156" s="369" t="s">
        <v>1745</v>
      </c>
      <c r="G156" s="316"/>
      <c r="H156" s="368" t="s">
        <v>1779</v>
      </c>
      <c r="I156" s="368" t="s">
        <v>1741</v>
      </c>
      <c r="J156" s="368">
        <v>50</v>
      </c>
      <c r="K156" s="364"/>
    </row>
    <row r="157" s="1" customFormat="1" ht="15" customHeight="1">
      <c r="B157" s="341"/>
      <c r="C157" s="368" t="s">
        <v>1766</v>
      </c>
      <c r="D157" s="316"/>
      <c r="E157" s="316"/>
      <c r="F157" s="369" t="s">
        <v>1745</v>
      </c>
      <c r="G157" s="316"/>
      <c r="H157" s="368" t="s">
        <v>1779</v>
      </c>
      <c r="I157" s="368" t="s">
        <v>1741</v>
      </c>
      <c r="J157" s="368">
        <v>50</v>
      </c>
      <c r="K157" s="364"/>
    </row>
    <row r="158" s="1" customFormat="1" ht="15" customHeight="1">
      <c r="B158" s="341"/>
      <c r="C158" s="368" t="s">
        <v>1764</v>
      </c>
      <c r="D158" s="316"/>
      <c r="E158" s="316"/>
      <c r="F158" s="369" t="s">
        <v>1745</v>
      </c>
      <c r="G158" s="316"/>
      <c r="H158" s="368" t="s">
        <v>1779</v>
      </c>
      <c r="I158" s="368" t="s">
        <v>1741</v>
      </c>
      <c r="J158" s="368">
        <v>50</v>
      </c>
      <c r="K158" s="364"/>
    </row>
    <row r="159" s="1" customFormat="1" ht="15" customHeight="1">
      <c r="B159" s="341"/>
      <c r="C159" s="368" t="s">
        <v>120</v>
      </c>
      <c r="D159" s="316"/>
      <c r="E159" s="316"/>
      <c r="F159" s="369" t="s">
        <v>197</v>
      </c>
      <c r="G159" s="316"/>
      <c r="H159" s="368" t="s">
        <v>1801</v>
      </c>
      <c r="I159" s="368" t="s">
        <v>1741</v>
      </c>
      <c r="J159" s="368" t="s">
        <v>1802</v>
      </c>
      <c r="K159" s="364"/>
    </row>
    <row r="160" s="1" customFormat="1" ht="15" customHeight="1">
      <c r="B160" s="341"/>
      <c r="C160" s="368" t="s">
        <v>1803</v>
      </c>
      <c r="D160" s="316"/>
      <c r="E160" s="316"/>
      <c r="F160" s="369" t="s">
        <v>197</v>
      </c>
      <c r="G160" s="316"/>
      <c r="H160" s="368" t="s">
        <v>1804</v>
      </c>
      <c r="I160" s="368" t="s">
        <v>1774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1805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1734</v>
      </c>
      <c r="D166" s="331"/>
      <c r="E166" s="331"/>
      <c r="F166" s="331" t="s">
        <v>1735</v>
      </c>
      <c r="G166" s="373"/>
      <c r="H166" s="374" t="s">
        <v>64</v>
      </c>
      <c r="I166" s="374" t="s">
        <v>67</v>
      </c>
      <c r="J166" s="331" t="s">
        <v>1736</v>
      </c>
      <c r="K166" s="308"/>
    </row>
    <row r="167" s="1" customFormat="1" ht="17.25" customHeight="1">
      <c r="B167" s="309"/>
      <c r="C167" s="333" t="s">
        <v>1737</v>
      </c>
      <c r="D167" s="333"/>
      <c r="E167" s="333"/>
      <c r="F167" s="334" t="s">
        <v>1738</v>
      </c>
      <c r="G167" s="375"/>
      <c r="H167" s="376"/>
      <c r="I167" s="376"/>
      <c r="J167" s="333" t="s">
        <v>1739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1742</v>
      </c>
      <c r="D169" s="316"/>
      <c r="E169" s="316"/>
      <c r="F169" s="339" t="s">
        <v>197</v>
      </c>
      <c r="G169" s="316"/>
      <c r="H169" s="316" t="s">
        <v>1779</v>
      </c>
      <c r="I169" s="316" t="s">
        <v>1741</v>
      </c>
      <c r="J169" s="316">
        <v>120</v>
      </c>
      <c r="K169" s="364"/>
    </row>
    <row r="170" s="1" customFormat="1" ht="15" customHeight="1">
      <c r="B170" s="341"/>
      <c r="C170" s="316" t="s">
        <v>1788</v>
      </c>
      <c r="D170" s="316"/>
      <c r="E170" s="316"/>
      <c r="F170" s="339" t="s">
        <v>197</v>
      </c>
      <c r="G170" s="316"/>
      <c r="H170" s="316" t="s">
        <v>1789</v>
      </c>
      <c r="I170" s="316" t="s">
        <v>1741</v>
      </c>
      <c r="J170" s="316" t="s">
        <v>1790</v>
      </c>
      <c r="K170" s="364"/>
    </row>
    <row r="171" s="1" customFormat="1" ht="15" customHeight="1">
      <c r="B171" s="341"/>
      <c r="C171" s="316" t="s">
        <v>95</v>
      </c>
      <c r="D171" s="316"/>
      <c r="E171" s="316"/>
      <c r="F171" s="339" t="s">
        <v>197</v>
      </c>
      <c r="G171" s="316"/>
      <c r="H171" s="316" t="s">
        <v>1806</v>
      </c>
      <c r="I171" s="316" t="s">
        <v>1741</v>
      </c>
      <c r="J171" s="316" t="s">
        <v>1790</v>
      </c>
      <c r="K171" s="364"/>
    </row>
    <row r="172" s="1" customFormat="1" ht="15" customHeight="1">
      <c r="B172" s="341"/>
      <c r="C172" s="316" t="s">
        <v>1744</v>
      </c>
      <c r="D172" s="316"/>
      <c r="E172" s="316"/>
      <c r="F172" s="339" t="s">
        <v>1745</v>
      </c>
      <c r="G172" s="316"/>
      <c r="H172" s="316" t="s">
        <v>1806</v>
      </c>
      <c r="I172" s="316" t="s">
        <v>1741</v>
      </c>
      <c r="J172" s="316">
        <v>50</v>
      </c>
      <c r="K172" s="364"/>
    </row>
    <row r="173" s="1" customFormat="1" ht="15" customHeight="1">
      <c r="B173" s="341"/>
      <c r="C173" s="316" t="s">
        <v>1747</v>
      </c>
      <c r="D173" s="316"/>
      <c r="E173" s="316"/>
      <c r="F173" s="339" t="s">
        <v>197</v>
      </c>
      <c r="G173" s="316"/>
      <c r="H173" s="316" t="s">
        <v>1806</v>
      </c>
      <c r="I173" s="316" t="s">
        <v>1749</v>
      </c>
      <c r="J173" s="316"/>
      <c r="K173" s="364"/>
    </row>
    <row r="174" s="1" customFormat="1" ht="15" customHeight="1">
      <c r="B174" s="341"/>
      <c r="C174" s="316" t="s">
        <v>1758</v>
      </c>
      <c r="D174" s="316"/>
      <c r="E174" s="316"/>
      <c r="F174" s="339" t="s">
        <v>1745</v>
      </c>
      <c r="G174" s="316"/>
      <c r="H174" s="316" t="s">
        <v>1806</v>
      </c>
      <c r="I174" s="316" t="s">
        <v>1741</v>
      </c>
      <c r="J174" s="316">
        <v>50</v>
      </c>
      <c r="K174" s="364"/>
    </row>
    <row r="175" s="1" customFormat="1" ht="15" customHeight="1">
      <c r="B175" s="341"/>
      <c r="C175" s="316" t="s">
        <v>1766</v>
      </c>
      <c r="D175" s="316"/>
      <c r="E175" s="316"/>
      <c r="F175" s="339" t="s">
        <v>1745</v>
      </c>
      <c r="G175" s="316"/>
      <c r="H175" s="316" t="s">
        <v>1806</v>
      </c>
      <c r="I175" s="316" t="s">
        <v>1741</v>
      </c>
      <c r="J175" s="316">
        <v>50</v>
      </c>
      <c r="K175" s="364"/>
    </row>
    <row r="176" s="1" customFormat="1" ht="15" customHeight="1">
      <c r="B176" s="341"/>
      <c r="C176" s="316" t="s">
        <v>1764</v>
      </c>
      <c r="D176" s="316"/>
      <c r="E176" s="316"/>
      <c r="F176" s="339" t="s">
        <v>1745</v>
      </c>
      <c r="G176" s="316"/>
      <c r="H176" s="316" t="s">
        <v>1806</v>
      </c>
      <c r="I176" s="316" t="s">
        <v>1741</v>
      </c>
      <c r="J176" s="316">
        <v>50</v>
      </c>
      <c r="K176" s="364"/>
    </row>
    <row r="177" s="1" customFormat="1" ht="15" customHeight="1">
      <c r="B177" s="341"/>
      <c r="C177" s="316" t="s">
        <v>128</v>
      </c>
      <c r="D177" s="316"/>
      <c r="E177" s="316"/>
      <c r="F177" s="339" t="s">
        <v>197</v>
      </c>
      <c r="G177" s="316"/>
      <c r="H177" s="316" t="s">
        <v>1807</v>
      </c>
      <c r="I177" s="316" t="s">
        <v>1808</v>
      </c>
      <c r="J177" s="316"/>
      <c r="K177" s="364"/>
    </row>
    <row r="178" s="1" customFormat="1" ht="15" customHeight="1">
      <c r="B178" s="341"/>
      <c r="C178" s="316" t="s">
        <v>67</v>
      </c>
      <c r="D178" s="316"/>
      <c r="E178" s="316"/>
      <c r="F178" s="339" t="s">
        <v>197</v>
      </c>
      <c r="G178" s="316"/>
      <c r="H178" s="316" t="s">
        <v>1809</v>
      </c>
      <c r="I178" s="316" t="s">
        <v>1810</v>
      </c>
      <c r="J178" s="316">
        <v>1</v>
      </c>
      <c r="K178" s="364"/>
    </row>
    <row r="179" s="1" customFormat="1" ht="15" customHeight="1">
      <c r="B179" s="341"/>
      <c r="C179" s="316" t="s">
        <v>63</v>
      </c>
      <c r="D179" s="316"/>
      <c r="E179" s="316"/>
      <c r="F179" s="339" t="s">
        <v>197</v>
      </c>
      <c r="G179" s="316"/>
      <c r="H179" s="316" t="s">
        <v>1811</v>
      </c>
      <c r="I179" s="316" t="s">
        <v>1741</v>
      </c>
      <c r="J179" s="316">
        <v>20</v>
      </c>
      <c r="K179" s="364"/>
    </row>
    <row r="180" s="1" customFormat="1" ht="15" customHeight="1">
      <c r="B180" s="341"/>
      <c r="C180" s="316" t="s">
        <v>64</v>
      </c>
      <c r="D180" s="316"/>
      <c r="E180" s="316"/>
      <c r="F180" s="339" t="s">
        <v>197</v>
      </c>
      <c r="G180" s="316"/>
      <c r="H180" s="316" t="s">
        <v>1812</v>
      </c>
      <c r="I180" s="316" t="s">
        <v>1741</v>
      </c>
      <c r="J180" s="316">
        <v>255</v>
      </c>
      <c r="K180" s="364"/>
    </row>
    <row r="181" s="1" customFormat="1" ht="15" customHeight="1">
      <c r="B181" s="341"/>
      <c r="C181" s="316" t="s">
        <v>129</v>
      </c>
      <c r="D181" s="316"/>
      <c r="E181" s="316"/>
      <c r="F181" s="339" t="s">
        <v>197</v>
      </c>
      <c r="G181" s="316"/>
      <c r="H181" s="316" t="s">
        <v>1704</v>
      </c>
      <c r="I181" s="316" t="s">
        <v>1741</v>
      </c>
      <c r="J181" s="316">
        <v>10</v>
      </c>
      <c r="K181" s="364"/>
    </row>
    <row r="182" s="1" customFormat="1" ht="15" customHeight="1">
      <c r="B182" s="341"/>
      <c r="C182" s="316" t="s">
        <v>130</v>
      </c>
      <c r="D182" s="316"/>
      <c r="E182" s="316"/>
      <c r="F182" s="339" t="s">
        <v>197</v>
      </c>
      <c r="G182" s="316"/>
      <c r="H182" s="316" t="s">
        <v>1813</v>
      </c>
      <c r="I182" s="316" t="s">
        <v>1774</v>
      </c>
      <c r="J182" s="316"/>
      <c r="K182" s="364"/>
    </row>
    <row r="183" s="1" customFormat="1" ht="15" customHeight="1">
      <c r="B183" s="341"/>
      <c r="C183" s="316" t="s">
        <v>1814</v>
      </c>
      <c r="D183" s="316"/>
      <c r="E183" s="316"/>
      <c r="F183" s="339" t="s">
        <v>197</v>
      </c>
      <c r="G183" s="316"/>
      <c r="H183" s="316" t="s">
        <v>1815</v>
      </c>
      <c r="I183" s="316" t="s">
        <v>1774</v>
      </c>
      <c r="J183" s="316"/>
      <c r="K183" s="364"/>
    </row>
    <row r="184" s="1" customFormat="1" ht="15" customHeight="1">
      <c r="B184" s="341"/>
      <c r="C184" s="316" t="s">
        <v>1803</v>
      </c>
      <c r="D184" s="316"/>
      <c r="E184" s="316"/>
      <c r="F184" s="339" t="s">
        <v>197</v>
      </c>
      <c r="G184" s="316"/>
      <c r="H184" s="316" t="s">
        <v>1816</v>
      </c>
      <c r="I184" s="316" t="s">
        <v>1774</v>
      </c>
      <c r="J184" s="316"/>
      <c r="K184" s="364"/>
    </row>
    <row r="185" s="1" customFormat="1" ht="15" customHeight="1">
      <c r="B185" s="341"/>
      <c r="C185" s="316" t="s">
        <v>132</v>
      </c>
      <c r="D185" s="316"/>
      <c r="E185" s="316"/>
      <c r="F185" s="339" t="s">
        <v>1745</v>
      </c>
      <c r="G185" s="316"/>
      <c r="H185" s="316" t="s">
        <v>1817</v>
      </c>
      <c r="I185" s="316" t="s">
        <v>1741</v>
      </c>
      <c r="J185" s="316">
        <v>50</v>
      </c>
      <c r="K185" s="364"/>
    </row>
    <row r="186" s="1" customFormat="1" ht="15" customHeight="1">
      <c r="B186" s="341"/>
      <c r="C186" s="316" t="s">
        <v>1818</v>
      </c>
      <c r="D186" s="316"/>
      <c r="E186" s="316"/>
      <c r="F186" s="339" t="s">
        <v>1745</v>
      </c>
      <c r="G186" s="316"/>
      <c r="H186" s="316" t="s">
        <v>1819</v>
      </c>
      <c r="I186" s="316" t="s">
        <v>1820</v>
      </c>
      <c r="J186" s="316"/>
      <c r="K186" s="364"/>
    </row>
    <row r="187" s="1" customFormat="1" ht="15" customHeight="1">
      <c r="B187" s="341"/>
      <c r="C187" s="316" t="s">
        <v>1821</v>
      </c>
      <c r="D187" s="316"/>
      <c r="E187" s="316"/>
      <c r="F187" s="339" t="s">
        <v>1745</v>
      </c>
      <c r="G187" s="316"/>
      <c r="H187" s="316" t="s">
        <v>1822</v>
      </c>
      <c r="I187" s="316" t="s">
        <v>1820</v>
      </c>
      <c r="J187" s="316"/>
      <c r="K187" s="364"/>
    </row>
    <row r="188" s="1" customFormat="1" ht="15" customHeight="1">
      <c r="B188" s="341"/>
      <c r="C188" s="316" t="s">
        <v>1823</v>
      </c>
      <c r="D188" s="316"/>
      <c r="E188" s="316"/>
      <c r="F188" s="339" t="s">
        <v>1745</v>
      </c>
      <c r="G188" s="316"/>
      <c r="H188" s="316" t="s">
        <v>1824</v>
      </c>
      <c r="I188" s="316" t="s">
        <v>1820</v>
      </c>
      <c r="J188" s="316"/>
      <c r="K188" s="364"/>
    </row>
    <row r="189" s="1" customFormat="1" ht="15" customHeight="1">
      <c r="B189" s="341"/>
      <c r="C189" s="377" t="s">
        <v>1825</v>
      </c>
      <c r="D189" s="316"/>
      <c r="E189" s="316"/>
      <c r="F189" s="339" t="s">
        <v>1745</v>
      </c>
      <c r="G189" s="316"/>
      <c r="H189" s="316" t="s">
        <v>1826</v>
      </c>
      <c r="I189" s="316" t="s">
        <v>1827</v>
      </c>
      <c r="J189" s="378" t="s">
        <v>1828</v>
      </c>
      <c r="K189" s="364"/>
    </row>
    <row r="190" s="17" customFormat="1" ht="15" customHeight="1">
      <c r="B190" s="379"/>
      <c r="C190" s="380" t="s">
        <v>1829</v>
      </c>
      <c r="D190" s="381"/>
      <c r="E190" s="381"/>
      <c r="F190" s="382" t="s">
        <v>1745</v>
      </c>
      <c r="G190" s="381"/>
      <c r="H190" s="381" t="s">
        <v>1830</v>
      </c>
      <c r="I190" s="381" t="s">
        <v>1827</v>
      </c>
      <c r="J190" s="383" t="s">
        <v>1828</v>
      </c>
      <c r="K190" s="384"/>
    </row>
    <row r="191" s="1" customFormat="1" ht="15" customHeight="1">
      <c r="B191" s="341"/>
      <c r="C191" s="377" t="s">
        <v>52</v>
      </c>
      <c r="D191" s="316"/>
      <c r="E191" s="316"/>
      <c r="F191" s="339" t="s">
        <v>197</v>
      </c>
      <c r="G191" s="316"/>
      <c r="H191" s="313" t="s">
        <v>1831</v>
      </c>
      <c r="I191" s="316" t="s">
        <v>1832</v>
      </c>
      <c r="J191" s="316"/>
      <c r="K191" s="364"/>
    </row>
    <row r="192" s="1" customFormat="1" ht="15" customHeight="1">
      <c r="B192" s="341"/>
      <c r="C192" s="377" t="s">
        <v>1833</v>
      </c>
      <c r="D192" s="316"/>
      <c r="E192" s="316"/>
      <c r="F192" s="339" t="s">
        <v>197</v>
      </c>
      <c r="G192" s="316"/>
      <c r="H192" s="316" t="s">
        <v>1834</v>
      </c>
      <c r="I192" s="316" t="s">
        <v>1774</v>
      </c>
      <c r="J192" s="316"/>
      <c r="K192" s="364"/>
    </row>
    <row r="193" s="1" customFormat="1" ht="15" customHeight="1">
      <c r="B193" s="341"/>
      <c r="C193" s="377" t="s">
        <v>1835</v>
      </c>
      <c r="D193" s="316"/>
      <c r="E193" s="316"/>
      <c r="F193" s="339" t="s">
        <v>197</v>
      </c>
      <c r="G193" s="316"/>
      <c r="H193" s="316" t="s">
        <v>1836</v>
      </c>
      <c r="I193" s="316" t="s">
        <v>1774</v>
      </c>
      <c r="J193" s="316"/>
      <c r="K193" s="364"/>
    </row>
    <row r="194" s="1" customFormat="1" ht="15" customHeight="1">
      <c r="B194" s="341"/>
      <c r="C194" s="377" t="s">
        <v>1837</v>
      </c>
      <c r="D194" s="316"/>
      <c r="E194" s="316"/>
      <c r="F194" s="339" t="s">
        <v>1745</v>
      </c>
      <c r="G194" s="316"/>
      <c r="H194" s="316" t="s">
        <v>1838</v>
      </c>
      <c r="I194" s="316" t="s">
        <v>1774</v>
      </c>
      <c r="J194" s="316"/>
      <c r="K194" s="364"/>
    </row>
    <row r="195" s="1" customFormat="1" ht="15" customHeight="1">
      <c r="B195" s="370"/>
      <c r="C195" s="385"/>
      <c r="D195" s="350"/>
      <c r="E195" s="350"/>
      <c r="F195" s="350"/>
      <c r="G195" s="350"/>
      <c r="H195" s="350"/>
      <c r="I195" s="350"/>
      <c r="J195" s="350"/>
      <c r="K195" s="371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52"/>
      <c r="C197" s="362"/>
      <c r="D197" s="362"/>
      <c r="E197" s="362"/>
      <c r="F197" s="372"/>
      <c r="G197" s="362"/>
      <c r="H197" s="362"/>
      <c r="I197" s="362"/>
      <c r="J197" s="362"/>
      <c r="K197" s="352"/>
    </row>
    <row r="198" s="1" customFormat="1" ht="18.75" customHeight="1"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="1" customFormat="1" ht="13.5">
      <c r="B199" s="303"/>
      <c r="C199" s="304"/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1">
      <c r="B200" s="306"/>
      <c r="C200" s="307" t="s">
        <v>1839</v>
      </c>
      <c r="D200" s="307"/>
      <c r="E200" s="307"/>
      <c r="F200" s="307"/>
      <c r="G200" s="307"/>
      <c r="H200" s="307"/>
      <c r="I200" s="307"/>
      <c r="J200" s="307"/>
      <c r="K200" s="308"/>
    </row>
    <row r="201" s="1" customFormat="1" ht="25.5" customHeight="1">
      <c r="B201" s="306"/>
      <c r="C201" s="386" t="s">
        <v>1840</v>
      </c>
      <c r="D201" s="386"/>
      <c r="E201" s="386"/>
      <c r="F201" s="386" t="s">
        <v>1841</v>
      </c>
      <c r="G201" s="387"/>
      <c r="H201" s="386" t="s">
        <v>1842</v>
      </c>
      <c r="I201" s="386"/>
      <c r="J201" s="386"/>
      <c r="K201" s="308"/>
    </row>
    <row r="202" s="1" customFormat="1" ht="5.25" customHeight="1">
      <c r="B202" s="341"/>
      <c r="C202" s="336"/>
      <c r="D202" s="336"/>
      <c r="E202" s="336"/>
      <c r="F202" s="336"/>
      <c r="G202" s="362"/>
      <c r="H202" s="336"/>
      <c r="I202" s="336"/>
      <c r="J202" s="336"/>
      <c r="K202" s="364"/>
    </row>
    <row r="203" s="1" customFormat="1" ht="15" customHeight="1">
      <c r="B203" s="341"/>
      <c r="C203" s="316" t="s">
        <v>1832</v>
      </c>
      <c r="D203" s="316"/>
      <c r="E203" s="316"/>
      <c r="F203" s="339" t="s">
        <v>53</v>
      </c>
      <c r="G203" s="316"/>
      <c r="H203" s="316" t="s">
        <v>1843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54</v>
      </c>
      <c r="G204" s="316"/>
      <c r="H204" s="316" t="s">
        <v>1844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57</v>
      </c>
      <c r="G205" s="316"/>
      <c r="H205" s="316" t="s">
        <v>1845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55</v>
      </c>
      <c r="G206" s="316"/>
      <c r="H206" s="316" t="s">
        <v>1846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 t="s">
        <v>56</v>
      </c>
      <c r="G207" s="316"/>
      <c r="H207" s="316" t="s">
        <v>1847</v>
      </c>
      <c r="I207" s="316"/>
      <c r="J207" s="316"/>
      <c r="K207" s="364"/>
    </row>
    <row r="208" s="1" customFormat="1" ht="15" customHeight="1">
      <c r="B208" s="341"/>
      <c r="C208" s="316"/>
      <c r="D208" s="316"/>
      <c r="E208" s="316"/>
      <c r="F208" s="339"/>
      <c r="G208" s="316"/>
      <c r="H208" s="316"/>
      <c r="I208" s="316"/>
      <c r="J208" s="316"/>
      <c r="K208" s="364"/>
    </row>
    <row r="209" s="1" customFormat="1" ht="15" customHeight="1">
      <c r="B209" s="341"/>
      <c r="C209" s="316" t="s">
        <v>1786</v>
      </c>
      <c r="D209" s="316"/>
      <c r="E209" s="316"/>
      <c r="F209" s="339" t="s">
        <v>88</v>
      </c>
      <c r="G209" s="316"/>
      <c r="H209" s="316" t="s">
        <v>1848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1683</v>
      </c>
      <c r="G210" s="316"/>
      <c r="H210" s="316" t="s">
        <v>1684</v>
      </c>
      <c r="I210" s="316"/>
      <c r="J210" s="316"/>
      <c r="K210" s="364"/>
    </row>
    <row r="211" s="1" customFormat="1" ht="15" customHeight="1">
      <c r="B211" s="341"/>
      <c r="C211" s="316"/>
      <c r="D211" s="316"/>
      <c r="E211" s="316"/>
      <c r="F211" s="339" t="s">
        <v>1681</v>
      </c>
      <c r="G211" s="316"/>
      <c r="H211" s="316" t="s">
        <v>1849</v>
      </c>
      <c r="I211" s="316"/>
      <c r="J211" s="316"/>
      <c r="K211" s="364"/>
    </row>
    <row r="212" s="1" customFormat="1" ht="15" customHeight="1">
      <c r="B212" s="388"/>
      <c r="C212" s="316"/>
      <c r="D212" s="316"/>
      <c r="E212" s="316"/>
      <c r="F212" s="339" t="s">
        <v>1685</v>
      </c>
      <c r="G212" s="377"/>
      <c r="H212" s="368" t="s">
        <v>1686</v>
      </c>
      <c r="I212" s="368"/>
      <c r="J212" s="368"/>
      <c r="K212" s="389"/>
    </row>
    <row r="213" s="1" customFormat="1" ht="15" customHeight="1">
      <c r="B213" s="388"/>
      <c r="C213" s="316"/>
      <c r="D213" s="316"/>
      <c r="E213" s="316"/>
      <c r="F213" s="339" t="s">
        <v>1687</v>
      </c>
      <c r="G213" s="377"/>
      <c r="H213" s="368" t="s">
        <v>1850</v>
      </c>
      <c r="I213" s="368"/>
      <c r="J213" s="368"/>
      <c r="K213" s="389"/>
    </row>
    <row r="214" s="1" customFormat="1" ht="15" customHeight="1">
      <c r="B214" s="388"/>
      <c r="C214" s="316"/>
      <c r="D214" s="316"/>
      <c r="E214" s="316"/>
      <c r="F214" s="339"/>
      <c r="G214" s="377"/>
      <c r="H214" s="368"/>
      <c r="I214" s="368"/>
      <c r="J214" s="368"/>
      <c r="K214" s="389"/>
    </row>
    <row r="215" s="1" customFormat="1" ht="15" customHeight="1">
      <c r="B215" s="388"/>
      <c r="C215" s="316" t="s">
        <v>1810</v>
      </c>
      <c r="D215" s="316"/>
      <c r="E215" s="316"/>
      <c r="F215" s="339">
        <v>1</v>
      </c>
      <c r="G215" s="377"/>
      <c r="H215" s="368" t="s">
        <v>1851</v>
      </c>
      <c r="I215" s="368"/>
      <c r="J215" s="368"/>
      <c r="K215" s="389"/>
    </row>
    <row r="216" s="1" customFormat="1" ht="15" customHeight="1">
      <c r="B216" s="388"/>
      <c r="C216" s="316"/>
      <c r="D216" s="316"/>
      <c r="E216" s="316"/>
      <c r="F216" s="339">
        <v>2</v>
      </c>
      <c r="G216" s="377"/>
      <c r="H216" s="368" t="s">
        <v>1852</v>
      </c>
      <c r="I216" s="368"/>
      <c r="J216" s="368"/>
      <c r="K216" s="389"/>
    </row>
    <row r="217" s="1" customFormat="1" ht="15" customHeight="1">
      <c r="B217" s="388"/>
      <c r="C217" s="316"/>
      <c r="D217" s="316"/>
      <c r="E217" s="316"/>
      <c r="F217" s="339">
        <v>3</v>
      </c>
      <c r="G217" s="377"/>
      <c r="H217" s="368" t="s">
        <v>1853</v>
      </c>
      <c r="I217" s="368"/>
      <c r="J217" s="368"/>
      <c r="K217" s="389"/>
    </row>
    <row r="218" s="1" customFormat="1" ht="15" customHeight="1">
      <c r="B218" s="388"/>
      <c r="C218" s="316"/>
      <c r="D218" s="316"/>
      <c r="E218" s="316"/>
      <c r="F218" s="339">
        <v>4</v>
      </c>
      <c r="G218" s="377"/>
      <c r="H218" s="368" t="s">
        <v>1854</v>
      </c>
      <c r="I218" s="368"/>
      <c r="J218" s="368"/>
      <c r="K218" s="389"/>
    </row>
    <row r="219" s="1" customFormat="1" ht="12.75" customHeight="1">
      <c r="B219" s="390"/>
      <c r="C219" s="391"/>
      <c r="D219" s="391"/>
      <c r="E219" s="391"/>
      <c r="F219" s="391"/>
      <c r="G219" s="391"/>
      <c r="H219" s="391"/>
      <c r="I219" s="391"/>
      <c r="J219" s="391"/>
      <c r="K219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C91BF94C-1CA0-48B5-A449-2D6952D16CBF}"/>
</file>

<file path=customXml/itemProps2.xml><?xml version="1.0" encoding="utf-8"?>
<ds:datastoreItem xmlns:ds="http://schemas.openxmlformats.org/officeDocument/2006/customXml" ds:itemID="{9A78D2C1-8142-4C71-921C-5CD43F17146A}"/>
</file>

<file path=customXml/itemProps3.xml><?xml version="1.0" encoding="utf-8"?>
<ds:datastoreItem xmlns:ds="http://schemas.openxmlformats.org/officeDocument/2006/customXml" ds:itemID="{67717CD4-7C7C-46D3-AF8B-3F4DF7453346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Zamlinská</dc:creator>
  <cp:lastModifiedBy>Martina Zamlinská</cp:lastModifiedBy>
  <dcterms:created xsi:type="dcterms:W3CDTF">2025-07-30T11:59:07Z</dcterms:created>
  <dcterms:modified xsi:type="dcterms:W3CDTF">2025-07-30T11:59:17Z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</Properties>
</file>